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off\OneDrive\Desktop\PENSION YEAR TO APRIL 5TH 21\"/>
    </mc:Choice>
  </mc:AlternateContent>
  <bookViews>
    <workbookView xWindow="0" yWindow="0" windowWidth="20490" windowHeight="7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7" i="1" l="1"/>
  <c r="O35" i="1"/>
  <c r="O33" i="1"/>
  <c r="Q39" i="1"/>
  <c r="R38" i="1"/>
  <c r="Q38" i="1"/>
  <c r="R36" i="1"/>
  <c r="Q33" i="1"/>
  <c r="R30" i="1"/>
  <c r="Q28" i="1"/>
  <c r="Q26" i="1"/>
  <c r="Q24" i="1"/>
  <c r="Q22" i="1"/>
  <c r="Q21" i="1"/>
  <c r="O19" i="1"/>
  <c r="O18" i="1"/>
  <c r="N18" i="1"/>
  <c r="N15" i="1"/>
  <c r="N13" i="1"/>
  <c r="N12" i="1"/>
  <c r="N8" i="1"/>
  <c r="N6" i="1"/>
  <c r="O2" i="1"/>
  <c r="K42" i="1"/>
  <c r="F41" i="1"/>
  <c r="E41" i="1"/>
  <c r="L42" i="1" l="1"/>
  <c r="H42" i="1" l="1"/>
  <c r="I42" i="1"/>
  <c r="C42" i="1" l="1"/>
  <c r="D41" i="1"/>
  <c r="C41" i="1"/>
</calcChain>
</file>

<file path=xl/sharedStrings.xml><?xml version="1.0" encoding="utf-8"?>
<sst xmlns="http://schemas.openxmlformats.org/spreadsheetml/2006/main" count="37" uniqueCount="34">
  <si>
    <t>rental income</t>
  </si>
  <si>
    <t>pension admin</t>
  </si>
  <si>
    <t>yaxley land expenses</t>
  </si>
  <si>
    <t>yaxley land</t>
  </si>
  <si>
    <t>48 and 48A papyrus road</t>
  </si>
  <si>
    <t>48B papyrus road</t>
  </si>
  <si>
    <t>50 papyrus road</t>
  </si>
  <si>
    <t>stockwell works</t>
  </si>
  <si>
    <t xml:space="preserve">cash at bank </t>
  </si>
  <si>
    <t>cash in hand</t>
  </si>
  <si>
    <t>loan due</t>
  </si>
  <si>
    <t xml:space="preserve">opening </t>
  </si>
  <si>
    <t>balance</t>
  </si>
  <si>
    <t>account</t>
  </si>
  <si>
    <t>investment fees</t>
  </si>
  <si>
    <t>shares lloyds</t>
  </si>
  <si>
    <t>INCREASE IN FUND</t>
  </si>
  <si>
    <t xml:space="preserve">asset </t>
  </si>
  <si>
    <t>property expenses</t>
  </si>
  <si>
    <t>bank charges</t>
  </si>
  <si>
    <t>VAT a/c</t>
  </si>
  <si>
    <t>journal</t>
  </si>
  <si>
    <t>cash at bank santander</t>
  </si>
  <si>
    <t>FUND VALUE</t>
  </si>
  <si>
    <t>creditor</t>
  </si>
  <si>
    <t>bank account</t>
  </si>
  <si>
    <t>vat account</t>
  </si>
  <si>
    <t>income</t>
  </si>
  <si>
    <t>asset</t>
  </si>
  <si>
    <t>FUND VAL</t>
  </si>
  <si>
    <t>OPENING</t>
  </si>
  <si>
    <t>CLOSING</t>
  </si>
  <si>
    <t>DIFF</t>
  </si>
  <si>
    <t>withdrawal from fund(taxable)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</si>
</sst>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tabSelected="1" view="pageLayout" zoomScaleNormal="100" workbookViewId="0">
      <selection activeCell="R7" sqref="R7"/>
    </sheetView>
  </sheetViews>
  <sheetFormatPr defaultRowHeight="14.5" x14ac:dyDescent="0.35"/>
  <cols>
    <col min="2" max="2" width="16" customWidth="1"/>
    <col min="7" max="7" width="3.7265625" customWidth="1"/>
    <col min="10" max="10" width="3.7265625" customWidth="1"/>
    <col min="13" max="13" width="1.81640625" customWidth="1"/>
    <col min="15" max="15" width="9.7265625" customWidth="1"/>
    <col min="16" max="16" width="2.7265625" customWidth="1"/>
  </cols>
  <sheetData>
    <row r="1" spans="1:20" x14ac:dyDescent="0.35">
      <c r="C1" t="s">
        <v>11</v>
      </c>
      <c r="D1" t="s">
        <v>12</v>
      </c>
      <c r="E1" t="s">
        <v>25</v>
      </c>
      <c r="H1" s="2" t="s">
        <v>26</v>
      </c>
      <c r="K1" s="2" t="s">
        <v>21</v>
      </c>
      <c r="N1" t="s">
        <v>27</v>
      </c>
      <c r="P1" s="2"/>
      <c r="Q1" t="s">
        <v>28</v>
      </c>
      <c r="S1" s="2" t="s">
        <v>17</v>
      </c>
      <c r="T1" t="s">
        <v>13</v>
      </c>
    </row>
    <row r="2" spans="1:20" x14ac:dyDescent="0.35">
      <c r="A2" t="s">
        <v>0</v>
      </c>
      <c r="F2">
        <v>91074</v>
      </c>
      <c r="H2">
        <v>11650.2</v>
      </c>
      <c r="K2">
        <v>2884</v>
      </c>
      <c r="O2">
        <f>F2-H2-K2</f>
        <v>76539.8</v>
      </c>
    </row>
    <row r="6" spans="1:20" x14ac:dyDescent="0.35">
      <c r="A6" t="s">
        <v>18</v>
      </c>
      <c r="E6">
        <v>10946.88</v>
      </c>
      <c r="I6">
        <v>145.91999999999999</v>
      </c>
      <c r="L6">
        <v>2884</v>
      </c>
      <c r="N6">
        <f>E6-I6-L6</f>
        <v>7916.9599999999991</v>
      </c>
    </row>
    <row r="8" spans="1:20" x14ac:dyDescent="0.35">
      <c r="A8" t="s">
        <v>19</v>
      </c>
      <c r="E8">
        <v>3.5</v>
      </c>
      <c r="N8">
        <f>E8</f>
        <v>3.5</v>
      </c>
    </row>
    <row r="12" spans="1:20" x14ac:dyDescent="0.35">
      <c r="A12" t="s">
        <v>1</v>
      </c>
      <c r="E12">
        <v>1123.48</v>
      </c>
      <c r="N12">
        <f>E12</f>
        <v>1123.48</v>
      </c>
    </row>
    <row r="13" spans="1:20" x14ac:dyDescent="0.35">
      <c r="A13" t="s">
        <v>2</v>
      </c>
      <c r="E13">
        <v>16680.59</v>
      </c>
      <c r="I13">
        <v>4355.76</v>
      </c>
      <c r="N13">
        <f>E13-I13</f>
        <v>12324.83</v>
      </c>
    </row>
    <row r="14" spans="1:20" x14ac:dyDescent="0.35">
      <c r="A14" t="s">
        <v>14</v>
      </c>
    </row>
    <row r="15" spans="1:20" x14ac:dyDescent="0.35">
      <c r="A15" t="s">
        <v>33</v>
      </c>
      <c r="E15">
        <v>80000</v>
      </c>
      <c r="K15">
        <v>10000</v>
      </c>
      <c r="N15">
        <f>E15+K15</f>
        <v>90000</v>
      </c>
    </row>
    <row r="17" spans="1:20" x14ac:dyDescent="0.35">
      <c r="N17">
        <v>0</v>
      </c>
      <c r="O17">
        <v>0</v>
      </c>
    </row>
    <row r="18" spans="1:20" x14ac:dyDescent="0.35">
      <c r="A18" t="s">
        <v>16</v>
      </c>
      <c r="N18">
        <f>SUM(N2:N17)</f>
        <v>111368.76999999999</v>
      </c>
      <c r="O18">
        <f>SUM(O2:O17)</f>
        <v>76539.8</v>
      </c>
    </row>
    <row r="19" spans="1:20" x14ac:dyDescent="0.35">
      <c r="O19">
        <f>O18-N18</f>
        <v>-34828.969999999987</v>
      </c>
    </row>
    <row r="21" spans="1:20" x14ac:dyDescent="0.35">
      <c r="A21" t="s">
        <v>3</v>
      </c>
      <c r="C21" s="1">
        <v>300000</v>
      </c>
      <c r="F21">
        <v>155000</v>
      </c>
      <c r="Q21" s="1">
        <f>C21-F21</f>
        <v>145000</v>
      </c>
    </row>
    <row r="22" spans="1:20" x14ac:dyDescent="0.35">
      <c r="A22" t="s">
        <v>4</v>
      </c>
      <c r="C22" s="1">
        <v>315000</v>
      </c>
      <c r="Q22" s="1">
        <f>C22</f>
        <v>315000</v>
      </c>
      <c r="S22" s="1"/>
    </row>
    <row r="24" spans="1:20" x14ac:dyDescent="0.35">
      <c r="A24" t="s">
        <v>5</v>
      </c>
      <c r="C24" s="1">
        <v>275000</v>
      </c>
      <c r="Q24" s="1">
        <f>C24</f>
        <v>275000</v>
      </c>
      <c r="S24" s="1"/>
    </row>
    <row r="26" spans="1:20" x14ac:dyDescent="0.35">
      <c r="A26" t="s">
        <v>6</v>
      </c>
      <c r="C26" s="1">
        <v>160000</v>
      </c>
      <c r="Q26" s="1">
        <f>C26</f>
        <v>160000</v>
      </c>
    </row>
    <row r="28" spans="1:20" x14ac:dyDescent="0.35">
      <c r="A28" t="s">
        <v>7</v>
      </c>
      <c r="C28" s="1">
        <v>300000</v>
      </c>
      <c r="Q28" s="1">
        <f>C28</f>
        <v>300000</v>
      </c>
    </row>
    <row r="29" spans="1:20" x14ac:dyDescent="0.35">
      <c r="A29" t="s">
        <v>15</v>
      </c>
    </row>
    <row r="30" spans="1:20" x14ac:dyDescent="0.35">
      <c r="A30" t="s">
        <v>24</v>
      </c>
      <c r="C30" s="1"/>
      <c r="D30">
        <v>56020</v>
      </c>
      <c r="E30">
        <v>56020</v>
      </c>
      <c r="L30">
        <v>10000</v>
      </c>
      <c r="R30">
        <f>L30</f>
        <v>10000</v>
      </c>
      <c r="T30" s="1"/>
    </row>
    <row r="31" spans="1:20" x14ac:dyDescent="0.35">
      <c r="C31" s="1"/>
      <c r="T31" s="1"/>
    </row>
    <row r="32" spans="1:20" x14ac:dyDescent="0.35">
      <c r="A32" t="s">
        <v>22</v>
      </c>
      <c r="C32">
        <v>3979</v>
      </c>
      <c r="F32">
        <v>3979</v>
      </c>
      <c r="N32" t="s">
        <v>30</v>
      </c>
    </row>
    <row r="33" spans="1:18" x14ac:dyDescent="0.35">
      <c r="A33" t="s">
        <v>8</v>
      </c>
      <c r="C33" s="1">
        <v>97317</v>
      </c>
      <c r="E33">
        <v>175772.34</v>
      </c>
      <c r="F33">
        <v>97317</v>
      </c>
      <c r="N33" t="s">
        <v>29</v>
      </c>
      <c r="O33">
        <f>C42</f>
        <v>1392867</v>
      </c>
      <c r="Q33">
        <f>E33</f>
        <v>175772.34</v>
      </c>
    </row>
    <row r="34" spans="1:18" x14ac:dyDescent="0.35">
      <c r="A34" t="s">
        <v>9</v>
      </c>
      <c r="N34" t="s">
        <v>31</v>
      </c>
    </row>
    <row r="35" spans="1:18" x14ac:dyDescent="0.35">
      <c r="A35" t="s">
        <v>10</v>
      </c>
      <c r="C35" s="1"/>
      <c r="N35" t="s">
        <v>29</v>
      </c>
      <c r="O35">
        <f>Q39</f>
        <v>1358037.9400000002</v>
      </c>
    </row>
    <row r="36" spans="1:18" x14ac:dyDescent="0.35">
      <c r="A36" t="s">
        <v>20</v>
      </c>
      <c r="D36">
        <v>2409</v>
      </c>
      <c r="H36">
        <v>2409</v>
      </c>
      <c r="I36">
        <v>2734.4</v>
      </c>
      <c r="R36">
        <f>I36</f>
        <v>2734.4</v>
      </c>
    </row>
    <row r="37" spans="1:18" x14ac:dyDescent="0.35">
      <c r="A37" t="s">
        <v>20</v>
      </c>
      <c r="E37">
        <v>6823.52</v>
      </c>
      <c r="I37">
        <v>6823.52</v>
      </c>
      <c r="N37" t="s">
        <v>32</v>
      </c>
      <c r="O37">
        <f>O33-O35</f>
        <v>34829.059999999823</v>
      </c>
      <c r="Q37">
        <v>0</v>
      </c>
      <c r="R37">
        <v>0</v>
      </c>
    </row>
    <row r="38" spans="1:18" x14ac:dyDescent="0.35">
      <c r="Q38">
        <f>SUM(Q2:Q37)</f>
        <v>1370772.34</v>
      </c>
      <c r="R38">
        <f>SUM(R2:R37)</f>
        <v>12734.4</v>
      </c>
    </row>
    <row r="39" spans="1:18" x14ac:dyDescent="0.35">
      <c r="A39" t="s">
        <v>23</v>
      </c>
      <c r="Q39">
        <f>Q38-R38</f>
        <v>1358037.9400000002</v>
      </c>
    </row>
    <row r="40" spans="1:18" x14ac:dyDescent="0.35">
      <c r="C40">
        <v>0</v>
      </c>
      <c r="D40">
        <v>0</v>
      </c>
      <c r="E40">
        <v>0</v>
      </c>
      <c r="F40">
        <v>0</v>
      </c>
    </row>
    <row r="41" spans="1:18" x14ac:dyDescent="0.35">
      <c r="C41">
        <f>SUM(C2:C40)</f>
        <v>1451296</v>
      </c>
      <c r="D41">
        <f>SUM(D2:D40)</f>
        <v>58429</v>
      </c>
      <c r="E41">
        <f>SUM(E2:E40)</f>
        <v>347370.31000000006</v>
      </c>
      <c r="F41">
        <f>SUM(F2:F40)</f>
        <v>347370</v>
      </c>
      <c r="H41">
        <v>0</v>
      </c>
      <c r="I41">
        <v>0</v>
      </c>
      <c r="K41">
        <v>0</v>
      </c>
      <c r="L41">
        <v>0</v>
      </c>
      <c r="Q41">
        <v>0</v>
      </c>
      <c r="R41">
        <v>0</v>
      </c>
    </row>
    <row r="42" spans="1:18" x14ac:dyDescent="0.35">
      <c r="A42" t="s">
        <v>23</v>
      </c>
      <c r="C42">
        <f>C41-D41</f>
        <v>1392867</v>
      </c>
      <c r="H42">
        <f>SUM(H2:H41)</f>
        <v>14059.2</v>
      </c>
      <c r="I42">
        <f>SUM(I2:I41)</f>
        <v>14059.6</v>
      </c>
      <c r="K42">
        <f>SUM(K2:K41)</f>
        <v>12884</v>
      </c>
      <c r="L42">
        <f>SUM(L2:L41)</f>
        <v>12884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&amp;CPENSION TRIAL BALANCE 5TH APRIL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Turner</cp:lastModifiedBy>
  <cp:lastPrinted>2021-04-22T10:41:48Z</cp:lastPrinted>
  <dcterms:created xsi:type="dcterms:W3CDTF">2019-09-03T10:30:07Z</dcterms:created>
  <dcterms:modified xsi:type="dcterms:W3CDTF">2021-06-17T11:30:05Z</dcterms:modified>
</cp:coreProperties>
</file>