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Ward, Stephen &amp; Sandra\Scheme Splits\"/>
    </mc:Choice>
  </mc:AlternateContent>
  <bookViews>
    <workbookView xWindow="120" yWindow="75" windowWidth="19020" windowHeight="12405" activeTab="1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2" i="2" l="1"/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<sst xmlns="http://schemas.openxmlformats.org/spreadsheetml/2006/main" count="65" uniqueCount="31">
  <si>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</si>
  <si>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</si>
  <si>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</si>
  <si>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</si>
  <si>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</si>
  <si>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</si>
  <si>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</si>
  <si>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</si>
  <si>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</si>
  <si>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</si>
  <si>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</si>
  <si>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</si>
  <si>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</si>
  <si>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</si>
  <si>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</si>
  <si>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</si>
  <si>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</si>
  <si>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</si>
  <si>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</si>
  <si>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</si>
  <si>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</si>
  <si>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Stephen Ward Photography Directors Pension Scheme</t>
  </si>
  <si>
    <t>Stephen &amp; Sandra Ward</t>
  </si>
  <si>
    <t>00294759RM</t>
  </si>
  <si>
    <t>Barclays</t>
  </si>
  <si>
    <t>NS&amp;I</t>
  </si>
  <si>
    <t>Stephen Ward</t>
  </si>
  <si>
    <t>Sandra Ward</t>
  </si>
  <si>
    <t>Takeover In Value</t>
  </si>
  <si>
    <t>income payment</t>
  </si>
  <si>
    <t>income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</si>
</sst>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B7" sqref="B7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5">
        <v>42489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6">
        <v>42489</v>
      </c>
      <c r="B11" s="10">
        <v>3392.17</v>
      </c>
      <c r="C11" s="5" t="s">
        <v>24</v>
      </c>
      <c r="D11" s="6"/>
    </row>
    <row r="12" spans="1:4" x14ac:dyDescent="0.25">
      <c r="A12" s="46">
        <v>42489</v>
      </c>
      <c r="B12" s="11">
        <v>376061</v>
      </c>
      <c r="C12" s="3" t="s">
        <v>25</v>
      </c>
      <c r="D12" s="4"/>
    </row>
    <row r="13" spans="1:4" x14ac:dyDescent="0.25">
      <c r="A13" s="16"/>
      <c r="B13" s="11"/>
      <c r="C13" s="3"/>
      <c r="D13" s="4"/>
    </row>
    <row r="14" spans="1:4" x14ac:dyDescent="0.25">
      <c r="A14" s="16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379453.17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379453.17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70" zoomScaleNormal="70" workbookViewId="0">
      <selection activeCell="E41" sqref="E41"/>
    </sheetView>
  </sheetViews>
  <sheetFormatPr defaultRowHeight="15" x14ac:dyDescent="0.25"/>
  <cols>
    <col min="1" max="1" width="27.5703125" bestFit="1" customWidth="1"/>
    <col min="2" max="2" width="14.5703125" customWidth="1"/>
    <col min="3" max="3" width="17" customWidth="1"/>
    <col min="4" max="4" width="27.5703125" bestFit="1" customWidth="1"/>
    <col min="5" max="5" width="14.5703125" customWidth="1"/>
    <col min="6" max="6" width="15.7109375" bestFit="1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>
        <v>42489</v>
      </c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 t="s">
        <v>26</v>
      </c>
      <c r="C3" s="48"/>
      <c r="D3" s="30" t="s">
        <v>10</v>
      </c>
      <c r="E3" s="47" t="s">
        <v>27</v>
      </c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t="s">
        <v>28</v>
      </c>
      <c r="B6" s="42">
        <v>42439</v>
      </c>
      <c r="C6" s="39">
        <v>265012.43</v>
      </c>
      <c r="D6" t="s">
        <v>28</v>
      </c>
      <c r="E6" s="42">
        <v>42439</v>
      </c>
      <c r="F6" s="39">
        <v>120740.74</v>
      </c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A7" t="s">
        <v>29</v>
      </c>
      <c r="B7" s="42">
        <v>42486</v>
      </c>
      <c r="C7" s="39">
        <v>-23800</v>
      </c>
      <c r="D7" t="s">
        <v>30</v>
      </c>
      <c r="E7" s="42">
        <v>42486</v>
      </c>
      <c r="F7" s="39">
        <v>-11200</v>
      </c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241212.43</v>
      </c>
      <c r="E31" s="30" t="s">
        <v>13</v>
      </c>
      <c r="F31" s="33">
        <f>SUM(F6:F29)</f>
        <v>109540.74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 t="str">
        <f>B3</f>
        <v>Stephen Ward</v>
      </c>
      <c r="C38" s="51"/>
      <c r="D38" s="37" t="str">
        <f>E3</f>
        <v>Sandra Ward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>
        <f>C31/(C31+F31+I31+L31+O31+R31)</f>
        <v>0.68769850319528114</v>
      </c>
      <c r="C39" s="54"/>
      <c r="D39" s="36">
        <f>F31/(C31+F31+I31+L31+O31+R31)</f>
        <v>0.31230149680471886</v>
      </c>
      <c r="E39" s="54">
        <f>I31/(C31+F31+I31+L31+O31+R31)</f>
        <v>0</v>
      </c>
      <c r="F39" s="54"/>
      <c r="G39" s="36">
        <f>L31/(C31+F31+I31+L31+O31+R31)</f>
        <v>0</v>
      </c>
      <c r="H39" s="54">
        <f>O31/(C31+F31+I31+L31+O31+R31)</f>
        <v>0</v>
      </c>
      <c r="I39" s="54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>
        <f>Valuation!B21</f>
        <v>379453.17</v>
      </c>
    </row>
    <row r="43" spans="1:11" ht="23.25" customHeight="1" x14ac:dyDescent="0.25"/>
    <row r="44" spans="1:11" ht="23.25" customHeight="1" x14ac:dyDescent="0.25">
      <c r="A44" s="30" t="s">
        <v>10</v>
      </c>
      <c r="B44" s="51" t="str">
        <f>B3</f>
        <v>Stephen Ward</v>
      </c>
      <c r="C44" s="51"/>
      <c r="D44" s="37" t="str">
        <f>E3</f>
        <v>Sandra Ward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>
        <f>B39*D42</f>
        <v>260949.37704170455</v>
      </c>
      <c r="C45" s="52"/>
      <c r="D45" s="43">
        <f>D42*D39</f>
        <v>118503.79295829544</v>
      </c>
      <c r="E45" s="52">
        <f>E39*D42</f>
        <v>0</v>
      </c>
      <c r="F45" s="52"/>
      <c r="G45" s="43">
        <f>G39*D42</f>
        <v>0</v>
      </c>
      <c r="H45" s="52">
        <f>H39*D42</f>
        <v>0</v>
      </c>
      <c r="I45" s="52"/>
      <c r="J45" s="43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2014-06-19T11:02:07Z</cp:lastPrinted>
  <dcterms:created xsi:type="dcterms:W3CDTF">2014-05-02T11:43:11Z</dcterms:created>
  <dcterms:modified xsi:type="dcterms:W3CDTF">2016-06-13T07:56:13Z</dcterms:modified>
</cp:coreProperties>
</file>