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2024" sheetId="2" r:id="rId5"/>
    <sheet state="visible" name="Metro" sheetId="3" r:id="rId6"/>
    <sheet state="visible" name="AIB" sheetId="4" r:id="rId7"/>
  </sheets>
  <definedNames/>
  <calcPr/>
  <extLst>
    <ext uri="GoogleSheetsCustomDataVersion2">
      <go:sheetsCustomData xmlns:go="http://customooxmlschemas.google.com/" r:id="rId8" roundtripDataChecksum="fBzRJwEbN08PYJtZvf4Y3cpeWFXjJpmbWGetpQZcyA0="/>
    </ext>
  </extLst>
</workbook>
</file>

<file path=xl/sharedStrings.xml><?xml version="1.0" encoding="utf-8"?>
<sst xmlns="http://schemas.openxmlformats.org/spreadsheetml/2006/main" count="711" uniqueCount="293">
  <si>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</si>
  <si>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</si>
  <si>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</si>
  <si>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</si>
  <si>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</si>
  <si>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</si>
  <si>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</si>
  <si>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</si>
  <si>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</si>
  <si>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</si>
  <si>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</si>
  <si>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 and J Bratton Development Executive Pension</t>
  </si>
  <si>
    <t xml:space="preserve">cash </t>
  </si>
  <si>
    <t>COOMBS VIADUCT LTD</t>
  </si>
  <si>
    <t>Lilyalex interest</t>
  </si>
  <si>
    <t>PSTR</t>
  </si>
  <si>
    <t>00819433RZ</t>
  </si>
  <si>
    <t>S&amp;J Bratton Ltd</t>
  </si>
  <si>
    <t>Y</t>
  </si>
  <si>
    <t>(2 loans)</t>
  </si>
  <si>
    <t>M Slade</t>
  </si>
  <si>
    <t>SLADE PENTREHWNT</t>
  </si>
  <si>
    <t>Principle Employer / Admin</t>
  </si>
  <si>
    <t>Registered Scheme Administrator Limited</t>
  </si>
  <si>
    <t>Stratford Collins</t>
  </si>
  <si>
    <t>N</t>
  </si>
  <si>
    <t>S J BRATTON DEVELOPMENTS LTD</t>
  </si>
  <si>
    <t>LOAN REPAYMENT</t>
  </si>
  <si>
    <t>Admin ID:</t>
  </si>
  <si>
    <t>A0145081</t>
  </si>
  <si>
    <t>Llanharen TPL</t>
  </si>
  <si>
    <t>CLEMENTS CO SOLICITORS LTD</t>
  </si>
  <si>
    <t>PENDINE LOAN</t>
  </si>
  <si>
    <t>Smith UW Ltd</t>
  </si>
  <si>
    <t>Lilyalex Proper</t>
  </si>
  <si>
    <t>Nucleus Financial Services Ltd clie</t>
  </si>
  <si>
    <t>N301651</t>
  </si>
  <si>
    <t>TPL M Slade</t>
  </si>
  <si>
    <t>13/5/20</t>
  </si>
  <si>
    <t>Account Closure</t>
  </si>
  <si>
    <t>TPL Smith UW (2nd)</t>
  </si>
  <si>
    <t>13/12/19</t>
  </si>
  <si>
    <t>Transfers in</t>
  </si>
  <si>
    <t>TPL Cox &amp; Gray</t>
  </si>
  <si>
    <t>15/6/21</t>
  </si>
  <si>
    <t>ECO LIQUIDS LIMIT</t>
  </si>
  <si>
    <t>S+JLOAN INTEREST</t>
  </si>
  <si>
    <t xml:space="preserve">Connected </t>
  </si>
  <si>
    <t>Contributions</t>
  </si>
  <si>
    <t xml:space="preserve">UnConnected </t>
  </si>
  <si>
    <t>SPENCER SKUSE POTTER LIMITED</t>
  </si>
  <si>
    <t>SLADESETTLE</t>
  </si>
  <si>
    <t>Total contributions &amp; transfers:</t>
  </si>
  <si>
    <t>Cash total</t>
  </si>
  <si>
    <t>% fund split</t>
  </si>
  <si>
    <t>Totals</t>
  </si>
  <si>
    <t>IN</t>
  </si>
  <si>
    <t>Include Nucleus Investment as a disposal (4th January 2024, for £13,000.09)</t>
  </si>
  <si>
    <t>Employer Contributions</t>
  </si>
  <si>
    <t>Fees</t>
  </si>
  <si>
    <t>P COX Loan interest</t>
  </si>
  <si>
    <t xml:space="preserve">M Slade </t>
  </si>
  <si>
    <t>Interest</t>
  </si>
  <si>
    <t>SJ BRATTON DEV capital</t>
  </si>
  <si>
    <t>interest</t>
  </si>
  <si>
    <t>M Slade body</t>
  </si>
  <si>
    <t>LLAN COMM PJ / SPENCER SKUSE</t>
  </si>
  <si>
    <t>Member Contributions</t>
  </si>
  <si>
    <t>April</t>
  </si>
  <si>
    <t>Third Party Contributions</t>
  </si>
  <si>
    <t xml:space="preserve">May </t>
  </si>
  <si>
    <t>Relief at Source Payments</t>
  </si>
  <si>
    <t>June</t>
  </si>
  <si>
    <t>Transfers In</t>
  </si>
  <si>
    <t>July</t>
  </si>
  <si>
    <t>Capital Sums Borrowed</t>
  </si>
  <si>
    <t>August</t>
  </si>
  <si>
    <t>Loan repayments In (Capital Only)</t>
  </si>
  <si>
    <t>September</t>
  </si>
  <si>
    <t>OUT</t>
  </si>
  <si>
    <t>October</t>
  </si>
  <si>
    <t>Transfer Out</t>
  </si>
  <si>
    <t>November</t>
  </si>
  <si>
    <t>Lump Sum Payments</t>
  </si>
  <si>
    <t>December</t>
  </si>
  <si>
    <t>Lump Sum Death Payments</t>
  </si>
  <si>
    <t>January</t>
  </si>
  <si>
    <t>Annuity Purchase</t>
  </si>
  <si>
    <t>February</t>
  </si>
  <si>
    <t>Repayment of borrowing</t>
  </si>
  <si>
    <t>March</t>
  </si>
  <si>
    <t>Other?</t>
  </si>
  <si>
    <t>Aggregate of payments</t>
  </si>
  <si>
    <t>Scheme Value</t>
  </si>
  <si>
    <t>Outward Faster Payment</t>
  </si>
  <si>
    <t>FT231592DQZL</t>
  </si>
  <si>
    <t>SPENCER SKUSE AND POTTER CLIENT ACC</t>
  </si>
  <si>
    <t>LCDPLOAN</t>
  </si>
  <si>
    <t>28/03/2024</t>
  </si>
  <si>
    <t>FT24088TNMP0</t>
  </si>
  <si>
    <t>RETIREMENT CAPITAL INC</t>
  </si>
  <si>
    <t>INV 003611</t>
  </si>
  <si>
    <t>29/12/2023</t>
  </si>
  <si>
    <t>FT23363S56GZ</t>
  </si>
  <si>
    <t>INV 003383</t>
  </si>
  <si>
    <t>29/09/2023</t>
  </si>
  <si>
    <t>FT232726GT17</t>
  </si>
  <si>
    <t>INV 003132</t>
  </si>
  <si>
    <t>29/06/2023</t>
  </si>
  <si>
    <t>FT231802T84S</t>
  </si>
  <si>
    <t>INV 002915</t>
  </si>
  <si>
    <t>Inward Payment</t>
  </si>
  <si>
    <t>FT24004HVJVC</t>
  </si>
  <si>
    <t>FT240618GN8T</t>
  </si>
  <si>
    <t>28/04/2023</t>
  </si>
  <si>
    <t>Credit Interest</t>
  </si>
  <si>
    <t>47496128-20230430</t>
  </si>
  <si>
    <t>31/07/2023</t>
  </si>
  <si>
    <t>47496128-20230731</t>
  </si>
  <si>
    <t>30/06/2023</t>
  </si>
  <si>
    <t>47496128-20230630</t>
  </si>
  <si>
    <t>31/08/2023</t>
  </si>
  <si>
    <t>47496128-20230831</t>
  </si>
  <si>
    <t>31/05/2023</t>
  </si>
  <si>
    <t>47496128-20230531</t>
  </si>
  <si>
    <t>47496128-20230930</t>
  </si>
  <si>
    <t>30/11/2023</t>
  </si>
  <si>
    <t>47496128-20231130</t>
  </si>
  <si>
    <t>31/10/2023</t>
  </si>
  <si>
    <t>47496128-20231031</t>
  </si>
  <si>
    <t>29/02/2024</t>
  </si>
  <si>
    <t>47496128-20240229</t>
  </si>
  <si>
    <t>47496128-20231231</t>
  </si>
  <si>
    <t>31/01/2024</t>
  </si>
  <si>
    <t>47496128-20240131</t>
  </si>
  <si>
    <t>47496128-20240331</t>
  </si>
  <si>
    <t>13/03/2024</t>
  </si>
  <si>
    <t>FT240733Q1CB</t>
  </si>
  <si>
    <t>LILYALEX INTEREST</t>
  </si>
  <si>
    <t>13/02/2024</t>
  </si>
  <si>
    <t>FT240442RF3Q</t>
  </si>
  <si>
    <t>15/01/2024</t>
  </si>
  <si>
    <t>FT240156KCRX</t>
  </si>
  <si>
    <t>13/12/2023</t>
  </si>
  <si>
    <t>FT23347QK2MC</t>
  </si>
  <si>
    <t>13/11/2023</t>
  </si>
  <si>
    <t>FT23317P3MHP</t>
  </si>
  <si>
    <t>13/10/2023</t>
  </si>
  <si>
    <t>FT23286DF1DB</t>
  </si>
  <si>
    <t>13/09/2023</t>
  </si>
  <si>
    <t>FT23256J2L49</t>
  </si>
  <si>
    <t>14/08/2023</t>
  </si>
  <si>
    <t>FT2322634CSF</t>
  </si>
  <si>
    <t>FT24093PTZJ1</t>
  </si>
  <si>
    <t>P COX</t>
  </si>
  <si>
    <t>LOAN</t>
  </si>
  <si>
    <t>FT24061J352M</t>
  </si>
  <si>
    <t>FT24032FCGZZ</t>
  </si>
  <si>
    <t>FT24002Z2XQ3</t>
  </si>
  <si>
    <t>FT23335MY0RR</t>
  </si>
  <si>
    <t>FT23305FYMQ8</t>
  </si>
  <si>
    <t>FT23275ZP15K</t>
  </si>
  <si>
    <t>FT2324401NLM</t>
  </si>
  <si>
    <t>FT23213FTKG1</t>
  </si>
  <si>
    <t>19/07/2023</t>
  </si>
  <si>
    <t>FT23200285BD</t>
  </si>
  <si>
    <t>P Cox</t>
  </si>
  <si>
    <t>FT231583BND4</t>
  </si>
  <si>
    <t>FT23122BYLS2</t>
  </si>
  <si>
    <t>FT24088BYHNN</t>
  </si>
  <si>
    <t>LLAN COMM PJ</t>
  </si>
  <si>
    <t>LCPD</t>
  </si>
  <si>
    <t>28/02/2024</t>
  </si>
  <si>
    <t>FT24059KWDQY</t>
  </si>
  <si>
    <t>29/01/2024</t>
  </si>
  <si>
    <t>FT24029DCKZK</t>
  </si>
  <si>
    <t>28/12/2023</t>
  </si>
  <si>
    <t>FT23362F4WZ0</t>
  </si>
  <si>
    <t>28/11/2023</t>
  </si>
  <si>
    <t>FT23332R96LH</t>
  </si>
  <si>
    <t>30/10/2023</t>
  </si>
  <si>
    <t>FT233038TRPX</t>
  </si>
  <si>
    <t>28/09/2023</t>
  </si>
  <si>
    <t>FT23271H48K5</t>
  </si>
  <si>
    <t>29/08/2023</t>
  </si>
  <si>
    <t>FT23241FB3PM</t>
  </si>
  <si>
    <t>28/07/2023</t>
  </si>
  <si>
    <t>FT232094V5M9</t>
  </si>
  <si>
    <t>28/06/2023</t>
  </si>
  <si>
    <t>FT231790XPN5</t>
  </si>
  <si>
    <t>FT24093F3TSR</t>
  </si>
  <si>
    <t>Pension cont</t>
  </si>
  <si>
    <t>FT24061GSP8D</t>
  </si>
  <si>
    <t>FT24032XFW13</t>
  </si>
  <si>
    <t>FT240025YVKY</t>
  </si>
  <si>
    <t>FT233350MGL9</t>
  </si>
  <si>
    <t>FT2330581L8L</t>
  </si>
  <si>
    <t>BRATTON SN</t>
  </si>
  <si>
    <t>PENSION CONT</t>
  </si>
  <si>
    <t>FT233052VGDX</t>
  </si>
  <si>
    <t>FT23275PP7DQ</t>
  </si>
  <si>
    <t>FT23275RP85Y</t>
  </si>
  <si>
    <t>FT23244878Q7</t>
  </si>
  <si>
    <t>FT232448PWFB</t>
  </si>
  <si>
    <t>FT232138T4Z9</t>
  </si>
  <si>
    <t>FT23213HFHDZ</t>
  </si>
  <si>
    <t>FT23184VJ272</t>
  </si>
  <si>
    <t>FT23184K9GVT</t>
  </si>
  <si>
    <t>FT240668ZFH4</t>
  </si>
  <si>
    <t>ECO LIQUIDS LIMI</t>
  </si>
  <si>
    <t>FT24037JDT9Z</t>
  </si>
  <si>
    <t>FT240083HZY6</t>
  </si>
  <si>
    <t>FT23340H927F</t>
  </si>
  <si>
    <t>FT23310VR6TZ</t>
  </si>
  <si>
    <t>FT232792F1RP</t>
  </si>
  <si>
    <t>FT23249WGP2T</t>
  </si>
  <si>
    <t>FT232194MR0V</t>
  </si>
  <si>
    <t>FT231872426T</t>
  </si>
  <si>
    <t>FT23221G8GKW</t>
  </si>
  <si>
    <t>21/07/2023</t>
  </si>
  <si>
    <t>FT23202MBKHQ</t>
  </si>
  <si>
    <t>14/06/2023</t>
  </si>
  <si>
    <t>FT231659C4MM</t>
  </si>
  <si>
    <t>24/08/2023</t>
  </si>
  <si>
    <t>FT23236D0C3J</t>
  </si>
  <si>
    <t>FT23346W7RSY</t>
  </si>
  <si>
    <t>FT23165H403L</t>
  </si>
  <si>
    <t>FT232548G151</t>
  </si>
  <si>
    <t>FT23118T7G2Q</t>
  </si>
  <si>
    <t>FT2300430MY4</t>
  </si>
  <si>
    <t>STRATFORD COLLINS CONSULTANTS</t>
  </si>
  <si>
    <t>INVOICE 4587</t>
  </si>
  <si>
    <t>30/03/2023</t>
  </si>
  <si>
    <t>FT230896DWWJ</t>
  </si>
  <si>
    <t>INV 002644</t>
  </si>
  <si>
    <t>FT23009N4105</t>
  </si>
  <si>
    <t>Retirement Capital Inc</t>
  </si>
  <si>
    <t>INV 002364</t>
  </si>
  <si>
    <t>31/01/2023</t>
  </si>
  <si>
    <t>47496128-20230131</t>
  </si>
  <si>
    <t>28/02/2023</t>
  </si>
  <si>
    <t>47496128-20230228</t>
  </si>
  <si>
    <t>31/03/2023</t>
  </si>
  <si>
    <t>47496128-20230331</t>
  </si>
  <si>
    <t>FT23095VBDRH</t>
  </si>
  <si>
    <t>FT23067JXYMK</t>
  </si>
  <si>
    <t>13/02/2023</t>
  </si>
  <si>
    <t>FT23044N0S39</t>
  </si>
  <si>
    <t>loan</t>
  </si>
  <si>
    <t>FT230907XP26</t>
  </si>
  <si>
    <t>FT230336C8ZN</t>
  </si>
  <si>
    <t>17/01/2023</t>
  </si>
  <si>
    <t>FT23017PBQ7M</t>
  </si>
  <si>
    <t>Slade Pentrehwnt</t>
  </si>
  <si>
    <t>FT23003NX48T</t>
  </si>
  <si>
    <t>REGISTERED SCHEME ADMINISTRATOR LIM</t>
  </si>
  <si>
    <t>Transfer of balanc</t>
  </si>
  <si>
    <t>0000740000S&amp;JBRATTON</t>
  </si>
  <si>
    <t>VIR11223320012323</t>
  </si>
  <si>
    <t>GBP</t>
  </si>
  <si>
    <t>WDG</t>
  </si>
  <si>
    <t>20012323 QADMINFEE DR</t>
  </si>
  <si>
    <t>DPG</t>
  </si>
  <si>
    <t>000419089A</t>
  </si>
  <si>
    <t>LILYALEX PROPERTIE LOAN IN</t>
  </si>
  <si>
    <t>000422560A</t>
  </si>
  <si>
    <t>000426388A</t>
  </si>
  <si>
    <t>000430319A</t>
  </si>
  <si>
    <t>000437213A</t>
  </si>
  <si>
    <t>000441069A</t>
  </si>
  <si>
    <t>000444160A</t>
  </si>
  <si>
    <t>000447802A</t>
  </si>
  <si>
    <t>LOANREP - Lilyalex</t>
  </si>
  <si>
    <t>000437781A</t>
  </si>
  <si>
    <t>M SLADE SLADE PENTREHWNT</t>
  </si>
  <si>
    <t>000420629A</t>
  </si>
  <si>
    <t>1LOANREP 2LOANREP P COX LOAN</t>
  </si>
  <si>
    <t>000424072A</t>
  </si>
  <si>
    <t>P COX LOAN</t>
  </si>
  <si>
    <t>000427158A</t>
  </si>
  <si>
    <t>000432001A</t>
  </si>
  <si>
    <t>000436625A</t>
  </si>
  <si>
    <t>000440216A</t>
  </si>
  <si>
    <t>000443232A</t>
  </si>
  <si>
    <t>000446461A</t>
  </si>
  <si>
    <t>LOANREP - P COX LOAN</t>
  </si>
  <si>
    <t>000441502A</t>
  </si>
  <si>
    <t>000436873A</t>
  </si>
  <si>
    <t>000421278A</t>
  </si>
  <si>
    <t>000424309A</t>
  </si>
  <si>
    <t>000428098A</t>
  </si>
  <si>
    <t>000442727A</t>
  </si>
  <si>
    <t>SJ BRATTON DEV Loan back repay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</si>
</sst>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1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mm/dd/yyyy"/>
    <numFmt numFmtId="173" formatCode="m/d/yyyy"/>
    <numFmt numFmtId="174" formatCode="d/m/yyyy"/>
  </numFmts>
  <fonts count="20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8.0"/>
      <color theme="1"/>
      <name val="&quot;Liberation Sans&quot;"/>
    </font>
    <font>
      <color rgb="FF000000"/>
      <name val="Calibri"/>
    </font>
    <font>
      <sz val="8.0"/>
      <color theme="1"/>
      <name val="Arial"/>
    </font>
    <font>
      <color theme="1"/>
      <name val="Calibri"/>
    </font>
    <font>
      <sz val="8.0"/>
      <color rgb="FF000000"/>
      <name val="&quot;Liberation Sans&quot;"/>
    </font>
    <font>
      <sz val="11.0"/>
      <color theme="1"/>
      <name val="Calibri"/>
    </font>
    <font>
      <sz val="11.0"/>
      <color rgb="FFFF0000"/>
      <name val="Calibri"/>
    </font>
    <font>
      <b/>
      <sz val="11.0"/>
      <color theme="1"/>
      <name val="Calibri"/>
    </font>
    <font>
      <b/>
      <color rgb="FFFF0000"/>
      <name val="Calibri"/>
      <scheme val="minor"/>
    </font>
    <font>
      <color theme="1"/>
      <name val="Calibri"/>
      <scheme val="minor"/>
    </font>
    <font>
      <sz val="8.0"/>
      <color rgb="FFFF0000"/>
      <name val="&quot;Liberation Sans&quot;"/>
    </font>
    <font>
      <b/>
      <color theme="1"/>
      <name val="Calibri"/>
    </font>
    <font>
      <color rgb="FFFF0000"/>
      <name val="Calibri"/>
    </font>
    <font>
      <color rgb="FFFF0000"/>
      <name val="Calibri"/>
      <scheme val="minor"/>
    </font>
    <font>
      <b/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1" fillId="0" fontId="3" numFmtId="0" xfId="0" applyAlignment="1" applyBorder="1" applyFont="1">
      <alignment horizontal="left"/>
    </xf>
    <xf borderId="1" fillId="0" fontId="3" numFmtId="165" xfId="0" applyAlignment="1" applyBorder="1" applyFont="1" applyNumberFormat="1">
      <alignment horizontal="center"/>
    </xf>
    <xf borderId="1" fillId="0" fontId="3" numFmtId="165" xfId="0" applyAlignment="1" applyBorder="1" applyFont="1" applyNumberFormat="1">
      <alignment horizontal="center" readingOrder="0"/>
    </xf>
    <xf borderId="1" fillId="0" fontId="3" numFmtId="166" xfId="0" applyAlignment="1" applyBorder="1" applyFont="1" applyNumberFormat="1">
      <alignment horizontal="center"/>
    </xf>
    <xf borderId="1" fillId="2" fontId="3" numFmtId="167" xfId="0" applyAlignment="1" applyBorder="1" applyFill="1" applyFont="1" applyNumberFormat="1">
      <alignment horizontal="left"/>
    </xf>
    <xf borderId="3" fillId="0" fontId="3" numFmtId="166" xfId="0" applyAlignment="1" applyBorder="1" applyFont="1" applyNumberFormat="1">
      <alignment horizontal="center"/>
    </xf>
    <xf borderId="3" fillId="0" fontId="3" numFmtId="167" xfId="0" applyAlignment="1" applyBorder="1" applyFont="1" applyNumberFormat="1">
      <alignment horizontal="center"/>
    </xf>
    <xf borderId="0" fillId="0" fontId="5" numFmtId="0" xfId="0" applyAlignment="1" applyFont="1">
      <alignment horizontal="left" readingOrder="0"/>
    </xf>
    <xf borderId="1" fillId="0" fontId="3" numFmtId="0" xfId="0" applyAlignment="1" applyBorder="1" applyFont="1">
      <alignment horizontal="left" vertical="bottom"/>
    </xf>
    <xf borderId="1" fillId="0" fontId="3" numFmtId="168" xfId="0" applyAlignment="1" applyBorder="1" applyFont="1" applyNumberFormat="1">
      <alignment horizontal="center"/>
    </xf>
    <xf borderId="1" fillId="0" fontId="3" numFmtId="167" xfId="0" applyAlignment="1" applyBorder="1" applyFont="1" applyNumberFormat="1">
      <alignment horizontal="center"/>
    </xf>
    <xf borderId="1" fillId="0" fontId="6" numFmtId="168" xfId="0" applyAlignment="1" applyBorder="1" applyFont="1" applyNumberFormat="1">
      <alignment horizontal="right" vertical="bottom"/>
    </xf>
    <xf borderId="1" fillId="0" fontId="6" numFmtId="0" xfId="0" applyAlignment="1" applyBorder="1" applyFont="1">
      <alignment horizontal="left"/>
    </xf>
    <xf borderId="1" fillId="0" fontId="6" numFmtId="0" xfId="0" applyAlignment="1" applyBorder="1" applyFont="1">
      <alignment horizontal="center"/>
    </xf>
    <xf borderId="1" fillId="0" fontId="3" numFmtId="168" xfId="0" applyAlignment="1" applyBorder="1" applyFont="1" applyNumberFormat="1">
      <alignment horizontal="center" readingOrder="0"/>
    </xf>
    <xf borderId="1" fillId="0" fontId="3" numFmtId="167" xfId="0" applyAlignment="1" applyBorder="1" applyFont="1" applyNumberFormat="1">
      <alignment horizontal="center" readingOrder="0"/>
    </xf>
    <xf borderId="1" fillId="0" fontId="3" numFmtId="0" xfId="0" applyAlignment="1" applyBorder="1" applyFont="1">
      <alignment horizontal="left" readingOrder="0" vertical="bottom"/>
    </xf>
    <xf borderId="1" fillId="0" fontId="4" numFmtId="165" xfId="0" applyAlignment="1" applyBorder="1" applyFont="1" applyNumberFormat="1">
      <alignment horizontal="center" readingOrder="0"/>
    </xf>
    <xf borderId="1" fillId="0" fontId="4" numFmtId="168" xfId="0" applyAlignment="1" applyBorder="1" applyFont="1" applyNumberFormat="1">
      <alignment horizontal="center" readingOrder="0"/>
    </xf>
    <xf borderId="0" fillId="0" fontId="7" numFmtId="0" xfId="0" applyAlignment="1" applyFont="1">
      <alignment horizontal="left" readingOrder="0"/>
    </xf>
    <xf borderId="0" fillId="0" fontId="8" numFmtId="0" xfId="0" applyFont="1"/>
    <xf borderId="0" fillId="0" fontId="4" numFmtId="0" xfId="0" applyAlignment="1" applyFont="1">
      <alignment horizontal="center"/>
    </xf>
    <xf borderId="1" fillId="0" fontId="4" numFmtId="165" xfId="0" applyAlignment="1" applyBorder="1" applyFont="1" applyNumberFormat="1">
      <alignment horizontal="left" readingOrder="0"/>
    </xf>
    <xf borderId="1" fillId="0" fontId="4" numFmtId="168" xfId="0" applyAlignment="1" applyBorder="1" applyFont="1" applyNumberFormat="1">
      <alignment horizontal="center"/>
    </xf>
    <xf borderId="0" fillId="0" fontId="9" numFmtId="0" xfId="0" applyAlignment="1" applyFont="1">
      <alignment horizontal="left" readingOrder="0"/>
    </xf>
    <xf borderId="1" fillId="0" fontId="10" numFmtId="165" xfId="0" applyAlignment="1" applyBorder="1" applyFont="1" applyNumberFormat="1">
      <alignment horizontal="center"/>
    </xf>
    <xf borderId="1" fillId="0" fontId="3" numFmtId="165" xfId="0" applyAlignment="1" applyBorder="1" applyFont="1" applyNumberFormat="1">
      <alignment horizontal="left" readingOrder="0"/>
    </xf>
    <xf borderId="1" fillId="0" fontId="3" numFmtId="0" xfId="0" applyAlignment="1" applyBorder="1" applyFont="1">
      <alignment horizontal="center" readingOrder="0"/>
    </xf>
    <xf borderId="1" fillId="0" fontId="11" numFmtId="167" xfId="0" applyAlignment="1" applyBorder="1" applyFont="1" applyNumberFormat="1">
      <alignment horizontal="center"/>
    </xf>
    <xf borderId="1" fillId="0" fontId="3" numFmtId="0" xfId="0" applyAlignment="1" applyBorder="1" applyFont="1">
      <alignment horizontal="left" readingOrder="0"/>
    </xf>
    <xf borderId="3" fillId="0" fontId="3" numFmtId="165" xfId="0" applyAlignment="1" applyBorder="1" applyFont="1" applyNumberFormat="1">
      <alignment horizontal="center"/>
    </xf>
    <xf borderId="3" fillId="0" fontId="3" numFmtId="165" xfId="0" applyAlignment="1" applyBorder="1" applyFont="1" applyNumberFormat="1">
      <alignment horizontal="center" readingOrder="0"/>
    </xf>
    <xf borderId="4" fillId="0" fontId="3" numFmtId="167" xfId="0" applyAlignment="1" applyBorder="1" applyFont="1" applyNumberFormat="1">
      <alignment horizontal="center" readingOrder="0"/>
    </xf>
    <xf borderId="4" fillId="0" fontId="3" numFmtId="167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6" fillId="0" fontId="4" numFmtId="0" xfId="0" applyAlignment="1" applyBorder="1" applyFont="1">
      <alignment horizontal="center" shrinkToFit="0" wrapText="1"/>
    </xf>
    <xf borderId="7" fillId="0" fontId="4" numFmtId="165" xfId="0" applyAlignment="1" applyBorder="1" applyFont="1" applyNumberFormat="1">
      <alignment horizontal="center"/>
    </xf>
    <xf borderId="8" fillId="0" fontId="4" numFmtId="165" xfId="0" applyAlignment="1" applyBorder="1" applyFont="1" applyNumberFormat="1">
      <alignment horizontal="center"/>
    </xf>
    <xf borderId="9" fillId="0" fontId="4" numFmtId="0" xfId="0" applyAlignment="1" applyBorder="1" applyFont="1">
      <alignment horizontal="center" shrinkToFit="0" wrapText="1"/>
    </xf>
    <xf borderId="10" fillId="0" fontId="4" numFmtId="165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11" fillId="0" fontId="4" numFmtId="0" xfId="0" applyAlignment="1" applyBorder="1" applyFont="1">
      <alignment horizontal="center"/>
    </xf>
    <xf borderId="1" fillId="0" fontId="12" numFmtId="165" xfId="0" applyAlignment="1" applyBorder="1" applyFont="1" applyNumberFormat="1">
      <alignment horizontal="center"/>
    </xf>
    <xf borderId="12" fillId="0" fontId="12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13" fillId="0" fontId="4" numFmtId="0" xfId="0" applyAlignment="1" applyBorder="1" applyFont="1">
      <alignment horizontal="center"/>
    </xf>
    <xf borderId="14" fillId="0" fontId="4" numFmtId="165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0" fontId="13" numFmtId="0" xfId="0" applyAlignment="1" applyFont="1">
      <alignment readingOrder="0"/>
    </xf>
    <xf borderId="0" fillId="0" fontId="14" numFmtId="165" xfId="0" applyFont="1" applyNumberFormat="1"/>
    <xf borderId="0" fillId="0" fontId="3" numFmtId="164" xfId="0" applyFont="1" applyNumberFormat="1"/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wrapText="1"/>
    </xf>
    <xf borderId="0" fillId="0" fontId="10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0" fillId="0" fontId="7" numFmtId="0" xfId="0" applyAlignment="1" applyFont="1">
      <alignment vertical="bottom"/>
    </xf>
    <xf borderId="0" fillId="0" fontId="10" numFmtId="0" xfId="0" applyFont="1"/>
    <xf borderId="0" fillId="0" fontId="11" numFmtId="0" xfId="0" applyAlignment="1" applyFont="1">
      <alignment shrinkToFit="0" wrapText="1"/>
    </xf>
    <xf borderId="0" fillId="0" fontId="14" numFmtId="0" xfId="0" applyAlignment="1" applyFont="1">
      <alignment readingOrder="0"/>
    </xf>
    <xf borderId="0" fillId="0" fontId="15" numFmtId="0" xfId="0" applyAlignment="1" applyFont="1">
      <alignment vertical="bottom"/>
    </xf>
    <xf borderId="0" fillId="0" fontId="16" numFmtId="0" xfId="0" applyAlignment="1" applyFont="1">
      <alignment readingOrder="0"/>
    </xf>
    <xf borderId="0" fillId="0" fontId="7" numFmtId="4" xfId="0" applyAlignment="1" applyFont="1" applyNumberFormat="1">
      <alignment readingOrder="0" vertical="bottom"/>
    </xf>
    <xf borderId="0" fillId="0" fontId="10" numFmtId="170" xfId="0" applyAlignment="1" applyFont="1" applyNumberFormat="1">
      <alignment readingOrder="0"/>
    </xf>
    <xf borderId="0" fillId="0" fontId="11" numFmtId="170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4" numFmtId="0" xfId="0" applyAlignment="1" applyFont="1">
      <alignment readingOrder="0"/>
    </xf>
    <xf borderId="0" fillId="0" fontId="3" numFmtId="171" xfId="0" applyFont="1" applyNumberFormat="1"/>
    <xf borderId="0" fillId="0" fontId="17" numFmtId="0" xfId="0" applyFont="1"/>
    <xf borderId="0" fillId="0" fontId="3" numFmtId="170" xfId="0" applyFont="1" applyNumberFormat="1"/>
    <xf borderId="0" fillId="0" fontId="18" numFmtId="0" xfId="0" applyFont="1"/>
    <xf borderId="0" fillId="2" fontId="3" numFmtId="165" xfId="0" applyAlignment="1" applyFont="1" applyNumberFormat="1">
      <alignment horizontal="center"/>
    </xf>
    <xf borderId="0" fillId="0" fontId="10" numFmtId="0" xfId="0" applyAlignment="1" applyFont="1">
      <alignment horizontal="right" readingOrder="0" vertical="bottom"/>
    </xf>
    <xf borderId="0" fillId="0" fontId="11" numFmtId="170" xfId="0" applyFont="1" applyNumberFormat="1"/>
    <xf borderId="0" fillId="0" fontId="10" numFmtId="0" xfId="0" applyAlignment="1" applyFont="1">
      <alignment horizontal="right" vertical="bottom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8" numFmtId="169" xfId="0" applyFont="1" applyNumberFormat="1"/>
    <xf borderId="0" fillId="0" fontId="16" numFmtId="0" xfId="0" applyFont="1"/>
    <xf borderId="0" fillId="0" fontId="16" numFmtId="169" xfId="0" applyFont="1" applyNumberFormat="1"/>
    <xf borderId="0" fillId="0" fontId="5" numFmtId="172" xfId="0" applyAlignment="1" applyFont="1" applyNumberFormat="1">
      <alignment horizontal="left" readingOrder="0"/>
    </xf>
    <xf borderId="0" fillId="0" fontId="19" numFmtId="0" xfId="0" applyAlignment="1" applyFont="1">
      <alignment horizontal="left" readingOrder="0"/>
    </xf>
    <xf borderId="0" fillId="0" fontId="5" numFmtId="173" xfId="0" applyAlignment="1" applyFont="1" applyNumberFormat="1">
      <alignment horizontal="left" readingOrder="0"/>
    </xf>
    <xf borderId="0" fillId="0" fontId="8" numFmtId="172" xfId="0" applyFont="1" applyNumberFormat="1"/>
    <xf borderId="0" fillId="0" fontId="5" numFmtId="168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vertical="bottom"/>
    </xf>
    <xf borderId="0" fillId="0" fontId="5" numFmtId="0" xfId="0" applyAlignment="1" applyFont="1">
      <alignment horizontal="right" vertical="bottom"/>
    </xf>
    <xf borderId="0" fillId="0" fontId="10" numFmtId="0" xfId="0" applyAlignment="1" applyFont="1">
      <alignment vertical="bottom"/>
    </xf>
    <xf borderId="0" fillId="0" fontId="5" numFmtId="174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9.0"/>
    <col customWidth="1" min="4" max="4" width="11.0"/>
    <col customWidth="1" min="5" max="5" width="16.71"/>
    <col customWidth="1" min="6" max="6" width="22.0"/>
    <col customWidth="1" min="7" max="7" width="13.0"/>
    <col customWidth="1" min="8" max="8" width="12.71"/>
    <col customWidth="1" min="9" max="9" width="20.14"/>
    <col customWidth="1" min="10" max="10" width="15.0"/>
    <col customWidth="1" min="11" max="11" width="16.57"/>
  </cols>
  <sheetData>
    <row r="1">
      <c r="A1" s="1" t="s">
        <v>0</v>
      </c>
      <c r="B1" s="2">
        <v>45388.0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4" t="s">
        <v>9</v>
      </c>
    </row>
    <row r="2">
      <c r="A2" s="5" t="s">
        <v>10</v>
      </c>
      <c r="B2" s="6" t="s">
        <v>11</v>
      </c>
      <c r="C2" s="7" t="s">
        <v>12</v>
      </c>
      <c r="D2" s="8"/>
      <c r="E2" s="9">
        <v>146826.6</v>
      </c>
      <c r="F2" s="8">
        <v>79020.38</v>
      </c>
      <c r="G2" s="8"/>
      <c r="H2" s="10"/>
      <c r="I2" s="11"/>
      <c r="J2" s="12"/>
      <c r="K2" s="13">
        <f>H30</f>
        <v>1127.72</v>
      </c>
      <c r="L2" s="14" t="s">
        <v>13</v>
      </c>
      <c r="M2" s="14" t="s">
        <v>14</v>
      </c>
      <c r="N2" s="14">
        <v>1333.36</v>
      </c>
    </row>
    <row r="3">
      <c r="A3" s="5" t="s">
        <v>15</v>
      </c>
      <c r="B3" s="6" t="s">
        <v>16</v>
      </c>
      <c r="C3" s="15" t="s">
        <v>17</v>
      </c>
      <c r="D3" s="8" t="s">
        <v>18</v>
      </c>
      <c r="E3" s="9">
        <v>33675.66</v>
      </c>
      <c r="F3" s="8">
        <v>37140.49</v>
      </c>
      <c r="G3" s="8" t="s">
        <v>19</v>
      </c>
      <c r="H3" s="16"/>
      <c r="I3" s="17">
        <f>F3-E3</f>
        <v>3464.83</v>
      </c>
      <c r="J3" s="18"/>
      <c r="K3" s="13">
        <f>6000-I3</f>
        <v>2535.17</v>
      </c>
      <c r="L3" s="14" t="s">
        <v>20</v>
      </c>
      <c r="M3" s="14" t="s">
        <v>21</v>
      </c>
      <c r="N3" s="14">
        <v>820.0</v>
      </c>
    </row>
    <row r="4">
      <c r="A4" s="5" t="s">
        <v>22</v>
      </c>
      <c r="B4" s="6" t="s">
        <v>23</v>
      </c>
      <c r="C4" s="19" t="s">
        <v>24</v>
      </c>
      <c r="D4" s="20" t="s">
        <v>25</v>
      </c>
      <c r="E4" s="9">
        <v>0.0</v>
      </c>
      <c r="F4" s="8">
        <v>51173.33</v>
      </c>
      <c r="G4" s="9">
        <v>40000.0</v>
      </c>
      <c r="H4" s="21">
        <v>42619.0</v>
      </c>
      <c r="I4" s="22">
        <f>56525.02-K4</f>
        <v>51173.33</v>
      </c>
      <c r="J4" s="13"/>
      <c r="K4" s="13">
        <f>56525.02-F4</f>
        <v>5351.69</v>
      </c>
      <c r="L4" s="14" t="s">
        <v>26</v>
      </c>
      <c r="M4" s="14" t="s">
        <v>27</v>
      </c>
      <c r="N4" s="14">
        <v>6000.0</v>
      </c>
    </row>
    <row r="5">
      <c r="A5" s="5" t="s">
        <v>28</v>
      </c>
      <c r="B5" s="6" t="s">
        <v>29</v>
      </c>
      <c r="C5" s="23" t="s">
        <v>30</v>
      </c>
      <c r="D5" s="9" t="s">
        <v>25</v>
      </c>
      <c r="E5" s="9">
        <v>65000.0</v>
      </c>
      <c r="F5" s="9">
        <v>0.0</v>
      </c>
      <c r="G5" s="24">
        <v>65000.0</v>
      </c>
      <c r="H5" s="25">
        <v>45083.0</v>
      </c>
      <c r="I5" s="17"/>
      <c r="J5" s="13"/>
      <c r="K5" s="13">
        <f>L30</f>
        <v>4062.5</v>
      </c>
      <c r="L5" s="26" t="s">
        <v>31</v>
      </c>
      <c r="M5" s="26" t="s">
        <v>32</v>
      </c>
      <c r="N5" s="14">
        <v>56525.02</v>
      </c>
    </row>
    <row r="6">
      <c r="A6" s="5"/>
      <c r="B6" s="27"/>
      <c r="C6" s="7" t="s">
        <v>33</v>
      </c>
      <c r="D6" s="8" t="s">
        <v>25</v>
      </c>
      <c r="E6" s="8">
        <v>120000.0</v>
      </c>
      <c r="F6" s="8">
        <v>120000.0</v>
      </c>
      <c r="G6" s="9">
        <v>120000.0</v>
      </c>
      <c r="H6" s="21">
        <v>43654.0</v>
      </c>
      <c r="I6" s="17"/>
      <c r="J6" s="13"/>
      <c r="K6" s="13">
        <f>(400*9)+9955.18</f>
        <v>13555.18</v>
      </c>
    </row>
    <row r="7">
      <c r="A7" s="5"/>
      <c r="B7" s="28"/>
      <c r="C7" s="7" t="s">
        <v>34</v>
      </c>
      <c r="D7" s="8" t="s">
        <v>25</v>
      </c>
      <c r="E7" s="8">
        <v>40000.0</v>
      </c>
      <c r="F7" s="8">
        <v>40000.0</v>
      </c>
      <c r="G7" s="29"/>
      <c r="H7" s="30"/>
      <c r="I7" s="22"/>
      <c r="J7" s="17"/>
      <c r="K7" s="13">
        <f>G30</f>
        <v>2666.72</v>
      </c>
      <c r="L7" s="31" t="s">
        <v>35</v>
      </c>
      <c r="M7" s="31" t="s">
        <v>36</v>
      </c>
      <c r="N7" s="31">
        <v>12950.32</v>
      </c>
    </row>
    <row r="8">
      <c r="A8" s="5"/>
      <c r="B8" s="6"/>
      <c r="C8" s="7" t="s">
        <v>37</v>
      </c>
      <c r="D8" s="8" t="s">
        <v>25</v>
      </c>
      <c r="E8" s="9">
        <v>0.0</v>
      </c>
      <c r="F8" s="32">
        <v>11617.36</v>
      </c>
      <c r="G8" s="33">
        <v>24000.0</v>
      </c>
      <c r="H8" s="34" t="s">
        <v>38</v>
      </c>
      <c r="I8" s="22">
        <v>11617.36</v>
      </c>
      <c r="J8" s="35"/>
      <c r="K8" s="13">
        <f>820+16268.06-I8</f>
        <v>5470.7</v>
      </c>
      <c r="L8" s="31" t="s">
        <v>35</v>
      </c>
      <c r="M8" s="31" t="s">
        <v>39</v>
      </c>
      <c r="N8" s="31">
        <v>20.78</v>
      </c>
    </row>
    <row r="9">
      <c r="A9" s="5"/>
      <c r="B9" s="6"/>
      <c r="C9" s="36" t="s">
        <v>40</v>
      </c>
      <c r="D9" s="37" t="s">
        <v>25</v>
      </c>
      <c r="E9" s="37">
        <v>70000.0</v>
      </c>
      <c r="F9" s="37">
        <v>70000.0</v>
      </c>
      <c r="G9" s="38">
        <v>70000.0</v>
      </c>
      <c r="H9" s="39" t="s">
        <v>41</v>
      </c>
      <c r="I9" s="40"/>
      <c r="J9" s="40"/>
      <c r="K9" s="41">
        <f>(291.67*9)+7258.88</f>
        <v>9883.91</v>
      </c>
      <c r="L9" s="31" t="s">
        <v>35</v>
      </c>
      <c r="M9" s="31" t="s">
        <v>39</v>
      </c>
      <c r="N9" s="31">
        <v>29.01</v>
      </c>
    </row>
    <row r="10">
      <c r="A10" s="5" t="s">
        <v>42</v>
      </c>
      <c r="B10" s="6"/>
      <c r="C10" s="7" t="s">
        <v>43</v>
      </c>
      <c r="D10" s="37" t="s">
        <v>25</v>
      </c>
      <c r="E10" s="37">
        <v>25000.0</v>
      </c>
      <c r="F10" s="37">
        <v>25000.0</v>
      </c>
      <c r="G10" s="38">
        <v>25000.0</v>
      </c>
      <c r="H10" s="39" t="s">
        <v>44</v>
      </c>
      <c r="I10" s="40"/>
      <c r="J10" s="40"/>
      <c r="K10" s="40">
        <f>E30</f>
        <v>3000</v>
      </c>
      <c r="L10" s="31" t="s">
        <v>45</v>
      </c>
      <c r="M10" s="31" t="s">
        <v>46</v>
      </c>
      <c r="N10" s="31">
        <v>1383.34</v>
      </c>
    </row>
    <row r="11">
      <c r="A11" s="5" t="s">
        <v>42</v>
      </c>
      <c r="B11" s="42"/>
      <c r="C11" s="43" t="s">
        <v>47</v>
      </c>
      <c r="D11" s="44"/>
      <c r="E11" s="45">
        <f t="shared" ref="E11:F11" si="1">E3</f>
        <v>33675.66</v>
      </c>
      <c r="F11" s="45">
        <f t="shared" si="1"/>
        <v>37140.49</v>
      </c>
      <c r="G11" s="45" t="str">
        <f t="shared" ref="G11:G12" si="2">G7</f>
        <v/>
      </c>
      <c r="H11" s="45"/>
      <c r="I11" s="45" t="str">
        <f>I7</f>
        <v/>
      </c>
      <c r="J11" s="45"/>
      <c r="K11" s="45">
        <f>K3</f>
        <v>2535.17</v>
      </c>
      <c r="L11" s="31" t="s">
        <v>45</v>
      </c>
      <c r="M11" s="31" t="s">
        <v>46</v>
      </c>
      <c r="N11" s="31">
        <v>15830.72</v>
      </c>
    </row>
    <row r="12">
      <c r="A12" s="5" t="s">
        <v>48</v>
      </c>
      <c r="B12" s="42"/>
      <c r="C12" s="46" t="s">
        <v>49</v>
      </c>
      <c r="D12" s="47"/>
      <c r="E12" s="48">
        <f>sum(E4:E10)</f>
        <v>320000</v>
      </c>
      <c r="F12" s="48">
        <f>sum(F4:F8)</f>
        <v>222790.69</v>
      </c>
      <c r="G12" s="48">
        <f t="shared" si="2"/>
        <v>24000</v>
      </c>
      <c r="H12" s="48"/>
      <c r="I12" s="48">
        <f>I8+I4</f>
        <v>62790.69</v>
      </c>
      <c r="J12" s="48"/>
      <c r="K12" s="48">
        <f>K7+K8+K10</f>
        <v>11137.42</v>
      </c>
      <c r="L12" s="31" t="s">
        <v>50</v>
      </c>
      <c r="M12" s="31" t="s">
        <v>51</v>
      </c>
      <c r="N12" s="31">
        <v>16268.06</v>
      </c>
    </row>
    <row r="13">
      <c r="A13" s="5" t="s">
        <v>52</v>
      </c>
      <c r="B13" s="6"/>
      <c r="C13" s="49" t="s">
        <v>53</v>
      </c>
      <c r="D13" s="50" t="str">
        <f t="shared" ref="D13:G13" si="3">D2</f>
        <v/>
      </c>
      <c r="E13" s="50">
        <f t="shared" si="3"/>
        <v>146826.6</v>
      </c>
      <c r="F13" s="50">
        <f t="shared" si="3"/>
        <v>79020.38</v>
      </c>
      <c r="G13" s="51" t="str">
        <f t="shared" si="3"/>
        <v/>
      </c>
      <c r="H13" s="51"/>
      <c r="I13" s="51" t="str">
        <f>I2</f>
        <v/>
      </c>
      <c r="J13" s="51"/>
      <c r="K13" s="51">
        <f>K2</f>
        <v>1127.72</v>
      </c>
    </row>
    <row r="14">
      <c r="A14" s="5" t="s">
        <v>54</v>
      </c>
      <c r="B14" s="52"/>
      <c r="C14" s="53" t="s">
        <v>55</v>
      </c>
      <c r="D14" s="54">
        <f t="shared" ref="D14:G14" si="4">SUM(D11:D13)</f>
        <v>0</v>
      </c>
      <c r="E14" s="54">
        <f t="shared" si="4"/>
        <v>500502.26</v>
      </c>
      <c r="F14" s="54">
        <f t="shared" si="4"/>
        <v>338951.56</v>
      </c>
      <c r="G14" s="54">
        <f t="shared" si="4"/>
        <v>24000</v>
      </c>
      <c r="H14" s="54"/>
      <c r="I14" s="54">
        <f>SUM(I11:I13)</f>
        <v>62790.69</v>
      </c>
      <c r="J14" s="54"/>
      <c r="K14" s="54">
        <f>SUM(K11:K12)</f>
        <v>13672.59</v>
      </c>
    </row>
    <row r="15">
      <c r="A15" s="5" t="s">
        <v>56</v>
      </c>
      <c r="B15" s="55"/>
      <c r="C15" s="56" t="s">
        <v>57</v>
      </c>
      <c r="I15" s="57">
        <f>I12+13000</f>
        <v>75790.69</v>
      </c>
      <c r="J15" s="58"/>
    </row>
    <row r="16">
      <c r="A16" s="59" t="s">
        <v>58</v>
      </c>
      <c r="B16" s="60">
        <v>7500.0</v>
      </c>
      <c r="C16" s="61"/>
      <c r="D16" s="62" t="s">
        <v>59</v>
      </c>
      <c r="E16" s="63" t="s">
        <v>60</v>
      </c>
      <c r="F16" s="64" t="s">
        <v>61</v>
      </c>
      <c r="G16" s="7" t="s">
        <v>34</v>
      </c>
      <c r="H16" s="65" t="s">
        <v>62</v>
      </c>
      <c r="I16" s="66" t="s">
        <v>63</v>
      </c>
      <c r="J16" s="67" t="s">
        <v>64</v>
      </c>
      <c r="K16" s="68" t="s">
        <v>65</v>
      </c>
      <c r="L16" s="69" t="s">
        <v>66</v>
      </c>
      <c r="M16" s="69" t="s">
        <v>46</v>
      </c>
    </row>
    <row r="17">
      <c r="A17" s="59" t="s">
        <v>67</v>
      </c>
      <c r="B17" s="55">
        <v>0.0</v>
      </c>
      <c r="C17" s="27" t="s">
        <v>68</v>
      </c>
      <c r="D17" s="14">
        <v>-400.75</v>
      </c>
      <c r="E17" s="14">
        <v>250.0</v>
      </c>
      <c r="F17" s="70"/>
      <c r="G17" s="14">
        <v>166.67</v>
      </c>
      <c r="H17" s="71">
        <v>52.18</v>
      </c>
      <c r="I17" s="72">
        <v>6000.0</v>
      </c>
      <c r="J17" s="73">
        <v>820.0</v>
      </c>
      <c r="K17" s="74"/>
      <c r="L17" s="14">
        <v>406.25</v>
      </c>
      <c r="M17" s="14">
        <v>691.67</v>
      </c>
    </row>
    <row r="18">
      <c r="A18" s="59" t="s">
        <v>69</v>
      </c>
      <c r="B18" s="55">
        <v>0.0</v>
      </c>
      <c r="C18" s="27" t="s">
        <v>70</v>
      </c>
      <c r="D18" s="14">
        <v>-400.75</v>
      </c>
      <c r="E18" s="14">
        <v>250.0</v>
      </c>
      <c r="F18" s="70"/>
      <c r="G18" s="14">
        <v>166.67</v>
      </c>
      <c r="H18" s="71">
        <v>65.42</v>
      </c>
      <c r="I18" s="75"/>
      <c r="J18" s="76"/>
      <c r="K18" s="74"/>
      <c r="L18" s="14">
        <v>406.25</v>
      </c>
      <c r="M18" s="14">
        <v>691.67</v>
      </c>
    </row>
    <row r="19">
      <c r="A19" s="59" t="s">
        <v>71</v>
      </c>
      <c r="B19" s="55">
        <v>0.0</v>
      </c>
      <c r="C19" s="27" t="s">
        <v>72</v>
      </c>
      <c r="D19" s="14">
        <v>-400.75</v>
      </c>
      <c r="E19" s="14">
        <v>250.0</v>
      </c>
      <c r="F19" s="70"/>
      <c r="G19" s="14">
        <v>166.67</v>
      </c>
      <c r="H19" s="71">
        <v>67.12</v>
      </c>
      <c r="I19" s="75"/>
      <c r="J19" s="76"/>
      <c r="K19" s="74"/>
      <c r="L19" s="14">
        <v>406.25</v>
      </c>
      <c r="M19" s="14">
        <v>691.67</v>
      </c>
    </row>
    <row r="20">
      <c r="A20" s="59" t="s">
        <v>73</v>
      </c>
      <c r="B20" s="55">
        <v>0.0</v>
      </c>
      <c r="C20" s="27" t="s">
        <v>74</v>
      </c>
      <c r="D20" s="14">
        <v>-400.75</v>
      </c>
      <c r="E20" s="14">
        <v>250.0</v>
      </c>
      <c r="F20" s="70"/>
      <c r="G20" s="14">
        <v>166.67</v>
      </c>
      <c r="H20" s="77">
        <v>77.72</v>
      </c>
      <c r="I20" s="75"/>
      <c r="J20" s="76"/>
      <c r="K20" s="74"/>
      <c r="L20" s="14">
        <v>406.25</v>
      </c>
      <c r="M20" s="14">
        <v>691.67</v>
      </c>
    </row>
    <row r="21" ht="15.75" customHeight="1">
      <c r="A21" s="59" t="s">
        <v>75</v>
      </c>
      <c r="B21" s="55">
        <v>0.0</v>
      </c>
      <c r="C21" s="27" t="s">
        <v>76</v>
      </c>
      <c r="D21" s="59"/>
      <c r="E21" s="14">
        <v>250.0</v>
      </c>
      <c r="F21" s="70"/>
      <c r="G21" s="14">
        <v>166.67</v>
      </c>
      <c r="H21" s="77">
        <v>92.29</v>
      </c>
      <c r="I21" s="75"/>
      <c r="J21" s="76"/>
      <c r="K21" s="74"/>
      <c r="L21" s="14">
        <v>406.25</v>
      </c>
      <c r="M21" s="14">
        <v>691.67</v>
      </c>
    </row>
    <row r="22" ht="15.75" customHeight="1">
      <c r="A22" s="59" t="s">
        <v>77</v>
      </c>
      <c r="B22" s="55">
        <f>I3+I8+I4</f>
        <v>66255.52</v>
      </c>
      <c r="C22" s="27" t="s">
        <v>78</v>
      </c>
      <c r="D22" s="78"/>
      <c r="E22" s="14">
        <v>250.0</v>
      </c>
      <c r="F22" s="79"/>
      <c r="G22" s="14">
        <v>166.67</v>
      </c>
      <c r="H22" s="77">
        <v>94.05</v>
      </c>
      <c r="I22" s="75"/>
      <c r="J22" s="76"/>
      <c r="K22" s="74"/>
      <c r="L22" s="14">
        <v>406.25</v>
      </c>
      <c r="M22" s="14">
        <v>691.67</v>
      </c>
    </row>
    <row r="23" ht="15.75" customHeight="1">
      <c r="A23" s="5" t="s">
        <v>79</v>
      </c>
      <c r="B23" s="55"/>
      <c r="C23" s="27" t="s">
        <v>80</v>
      </c>
      <c r="D23" s="80"/>
      <c r="E23" s="14">
        <v>250.0</v>
      </c>
      <c r="F23" s="79"/>
      <c r="G23" s="14">
        <v>166.67</v>
      </c>
      <c r="H23" s="77">
        <v>102.48</v>
      </c>
      <c r="I23" s="81"/>
      <c r="J23" s="81"/>
      <c r="K23" s="74"/>
      <c r="L23" s="14">
        <v>406.25</v>
      </c>
      <c r="M23" s="14">
        <v>691.67</v>
      </c>
    </row>
    <row r="24" ht="15.75" customHeight="1">
      <c r="A24" s="59" t="s">
        <v>81</v>
      </c>
      <c r="B24" s="55">
        <v>0.0</v>
      </c>
      <c r="C24" s="27" t="s">
        <v>82</v>
      </c>
      <c r="D24" s="80"/>
      <c r="E24" s="14">
        <v>250.0</v>
      </c>
      <c r="F24" s="79"/>
      <c r="G24" s="14">
        <v>166.67</v>
      </c>
      <c r="H24" s="77">
        <v>103.64</v>
      </c>
      <c r="I24" s="70"/>
      <c r="J24" s="70"/>
      <c r="K24" s="74"/>
      <c r="L24" s="14">
        <v>406.25</v>
      </c>
      <c r="M24" s="14">
        <v>691.67</v>
      </c>
    </row>
    <row r="25" ht="15.75" customHeight="1">
      <c r="A25" s="59" t="s">
        <v>83</v>
      </c>
      <c r="B25" s="82">
        <v>0.0</v>
      </c>
      <c r="C25" s="27" t="s">
        <v>84</v>
      </c>
      <c r="E25" s="14">
        <v>250.0</v>
      </c>
      <c r="F25" s="70"/>
      <c r="G25" s="83">
        <v>1333.36</v>
      </c>
      <c r="H25" s="77">
        <v>114.11</v>
      </c>
      <c r="L25" s="14">
        <v>406.25</v>
      </c>
      <c r="M25" s="14">
        <v>691.67</v>
      </c>
    </row>
    <row r="26" ht="15.75" customHeight="1">
      <c r="A26" s="59" t="s">
        <v>85</v>
      </c>
      <c r="B26" s="55">
        <v>0.0</v>
      </c>
      <c r="C26" s="27" t="s">
        <v>86</v>
      </c>
      <c r="D26" s="80"/>
      <c r="E26" s="14">
        <v>250.0</v>
      </c>
      <c r="F26" s="84"/>
      <c r="G26" s="85"/>
      <c r="H26" s="77">
        <v>114.78</v>
      </c>
      <c r="L26" s="14">
        <v>406.25</v>
      </c>
    </row>
    <row r="27" ht="15.75" customHeight="1">
      <c r="A27" s="59" t="s">
        <v>87</v>
      </c>
      <c r="B27" s="55">
        <v>0.0</v>
      </c>
      <c r="C27" s="27" t="s">
        <v>88</v>
      </c>
      <c r="D27" s="80"/>
      <c r="E27" s="14">
        <v>250.0</v>
      </c>
      <c r="F27" s="80"/>
      <c r="G27" s="85"/>
      <c r="H27" s="77">
        <v>120.12</v>
      </c>
    </row>
    <row r="28" ht="15.75" customHeight="1">
      <c r="A28" s="59" t="s">
        <v>89</v>
      </c>
      <c r="B28" s="55">
        <v>0.0</v>
      </c>
      <c r="C28" s="27" t="s">
        <v>90</v>
      </c>
      <c r="D28" s="80"/>
      <c r="E28" s="14">
        <v>250.0</v>
      </c>
      <c r="F28" s="80"/>
      <c r="G28" s="85"/>
      <c r="H28" s="77">
        <v>123.81</v>
      </c>
    </row>
    <row r="29" ht="15.75" customHeight="1">
      <c r="A29" s="59" t="s">
        <v>91</v>
      </c>
      <c r="B29" s="86">
        <f>D30</f>
        <v>1603</v>
      </c>
      <c r="C29" s="27" t="s">
        <v>68</v>
      </c>
      <c r="E29" s="80"/>
      <c r="F29" s="80"/>
      <c r="H29" s="80"/>
    </row>
    <row r="30" ht="15.75" customHeight="1">
      <c r="A30" s="27" t="s">
        <v>92</v>
      </c>
      <c r="B30" s="55">
        <f>SUM(B16:B29)</f>
        <v>75358.52</v>
      </c>
      <c r="D30" s="87">
        <f>-SUM(D17:D28)</f>
        <v>1603</v>
      </c>
      <c r="E30" s="87">
        <f t="shared" ref="E30:F30" si="5">SUM(E17:E29)</f>
        <v>3000</v>
      </c>
      <c r="F30" s="87">
        <f t="shared" si="5"/>
        <v>0</v>
      </c>
      <c r="G30" s="87">
        <f t="shared" ref="G30:M30" si="6">SUM(G17:G28)</f>
        <v>2666.72</v>
      </c>
      <c r="H30" s="87">
        <f t="shared" si="6"/>
        <v>1127.72</v>
      </c>
      <c r="I30" s="87">
        <f t="shared" si="6"/>
        <v>6000</v>
      </c>
      <c r="J30" s="87">
        <f t="shared" si="6"/>
        <v>820</v>
      </c>
      <c r="K30" s="87">
        <f t="shared" si="6"/>
        <v>0</v>
      </c>
      <c r="L30" s="87">
        <f t="shared" si="6"/>
        <v>4062.5</v>
      </c>
      <c r="M30" s="87">
        <f t="shared" si="6"/>
        <v>6225.03</v>
      </c>
    </row>
    <row r="31" ht="15.75" customHeight="1">
      <c r="A31" s="27" t="s">
        <v>93</v>
      </c>
      <c r="B31" s="88">
        <f>E14</f>
        <v>500502.26</v>
      </c>
    </row>
    <row r="32" ht="15.75" customHeight="1"/>
    <row r="33" ht="15.75" customHeight="1"/>
    <row r="34" ht="15.75" customHeight="1"/>
    <row r="35" ht="15.75" customHeight="1">
      <c r="B35" s="89"/>
    </row>
    <row r="36" ht="15.75" customHeight="1">
      <c r="B36" s="89"/>
    </row>
    <row r="37" ht="15.75" customHeight="1">
      <c r="B37" s="89"/>
    </row>
    <row r="38" ht="15.75" customHeight="1"/>
    <row r="39" ht="15.75" customHeight="1">
      <c r="B39" s="89"/>
    </row>
    <row r="40" ht="15.75" customHeight="1">
      <c r="A40" s="90"/>
      <c r="B40" s="9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92">
        <v>45144.0</v>
      </c>
      <c r="B1" s="92">
        <v>45144.0</v>
      </c>
      <c r="C1" s="14" t="s">
        <v>94</v>
      </c>
      <c r="D1" s="14" t="s">
        <v>95</v>
      </c>
      <c r="E1" s="26" t="s">
        <v>96</v>
      </c>
      <c r="F1" s="14" t="s">
        <v>97</v>
      </c>
      <c r="G1" s="93">
        <v>-65000.0</v>
      </c>
      <c r="H1" s="14">
        <v>71189.87</v>
      </c>
    </row>
    <row r="2">
      <c r="A2" s="14" t="s">
        <v>98</v>
      </c>
      <c r="B2" s="14" t="s">
        <v>98</v>
      </c>
      <c r="C2" s="14" t="s">
        <v>94</v>
      </c>
      <c r="D2" s="14" t="s">
        <v>99</v>
      </c>
      <c r="E2" s="14" t="s">
        <v>100</v>
      </c>
      <c r="F2" s="14" t="s">
        <v>101</v>
      </c>
      <c r="G2" s="93">
        <v>-400.75</v>
      </c>
      <c r="H2" s="14">
        <v>145952.79</v>
      </c>
    </row>
    <row r="3">
      <c r="A3" s="14" t="s">
        <v>102</v>
      </c>
      <c r="B3" s="14" t="s">
        <v>102</v>
      </c>
      <c r="C3" s="14" t="s">
        <v>94</v>
      </c>
      <c r="D3" s="14" t="s">
        <v>103</v>
      </c>
      <c r="E3" s="14" t="s">
        <v>100</v>
      </c>
      <c r="F3" s="14" t="s">
        <v>104</v>
      </c>
      <c r="G3" s="93">
        <v>-400.75</v>
      </c>
      <c r="H3" s="14">
        <v>139910.97</v>
      </c>
    </row>
    <row r="4">
      <c r="A4" s="14" t="s">
        <v>105</v>
      </c>
      <c r="B4" s="14" t="s">
        <v>105</v>
      </c>
      <c r="C4" s="14" t="s">
        <v>94</v>
      </c>
      <c r="D4" s="14" t="s">
        <v>106</v>
      </c>
      <c r="E4" s="14" t="s">
        <v>100</v>
      </c>
      <c r="F4" s="14" t="s">
        <v>107</v>
      </c>
      <c r="G4" s="93">
        <v>-400.75</v>
      </c>
      <c r="H4" s="14">
        <v>120017.46</v>
      </c>
    </row>
    <row r="5">
      <c r="A5" s="14" t="s">
        <v>108</v>
      </c>
      <c r="B5" s="14" t="s">
        <v>108</v>
      </c>
      <c r="C5" s="14" t="s">
        <v>94</v>
      </c>
      <c r="D5" s="14" t="s">
        <v>109</v>
      </c>
      <c r="E5" s="14" t="s">
        <v>100</v>
      </c>
      <c r="F5" s="14" t="s">
        <v>110</v>
      </c>
      <c r="G5" s="93">
        <v>-400.75</v>
      </c>
      <c r="H5" s="14">
        <v>88409.43</v>
      </c>
    </row>
    <row r="6">
      <c r="A6" s="92">
        <v>45383.0</v>
      </c>
      <c r="B6" s="92">
        <v>45383.0</v>
      </c>
      <c r="C6" s="14" t="s">
        <v>111</v>
      </c>
      <c r="D6" s="14" t="s">
        <v>112</v>
      </c>
      <c r="E6" s="14" t="s">
        <v>35</v>
      </c>
      <c r="F6" s="14" t="s">
        <v>39</v>
      </c>
      <c r="G6" s="14">
        <v>20.78</v>
      </c>
      <c r="H6" s="14">
        <v>140796.53</v>
      </c>
    </row>
    <row r="7">
      <c r="A7" s="92">
        <v>45294.0</v>
      </c>
      <c r="B7" s="92">
        <v>45294.0</v>
      </c>
      <c r="C7" s="14" t="s">
        <v>111</v>
      </c>
      <c r="D7" s="14" t="s">
        <v>113</v>
      </c>
      <c r="E7" s="14" t="s">
        <v>35</v>
      </c>
      <c r="F7" s="14" t="s">
        <v>39</v>
      </c>
      <c r="G7" s="14">
        <v>29.01</v>
      </c>
      <c r="H7" s="14">
        <v>144838.95</v>
      </c>
    </row>
    <row r="8">
      <c r="A8" s="14" t="s">
        <v>114</v>
      </c>
      <c r="B8" s="92">
        <v>44931.0</v>
      </c>
      <c r="C8" s="14" t="s">
        <v>115</v>
      </c>
      <c r="D8" s="14" t="s">
        <v>116</v>
      </c>
      <c r="E8" s="14" t="s">
        <v>116</v>
      </c>
      <c r="F8" s="14" t="s">
        <v>115</v>
      </c>
      <c r="G8" s="93">
        <v>52.18</v>
      </c>
      <c r="H8" s="14">
        <v>135597.58</v>
      </c>
    </row>
    <row r="9">
      <c r="A9" s="14" t="s">
        <v>117</v>
      </c>
      <c r="B9" s="92">
        <v>44934.0</v>
      </c>
      <c r="C9" s="14" t="s">
        <v>115</v>
      </c>
      <c r="D9" s="14" t="s">
        <v>118</v>
      </c>
      <c r="E9" s="14" t="s">
        <v>118</v>
      </c>
      <c r="F9" s="14" t="s">
        <v>115</v>
      </c>
      <c r="G9" s="93">
        <v>65.42</v>
      </c>
      <c r="H9" s="14">
        <v>92223.25</v>
      </c>
    </row>
    <row r="10">
      <c r="A10" s="14" t="s">
        <v>119</v>
      </c>
      <c r="B10" s="92">
        <v>44933.0</v>
      </c>
      <c r="C10" s="14" t="s">
        <v>115</v>
      </c>
      <c r="D10" s="14" t="s">
        <v>120</v>
      </c>
      <c r="E10" s="14" t="s">
        <v>120</v>
      </c>
      <c r="F10" s="14" t="s">
        <v>115</v>
      </c>
      <c r="G10" s="93">
        <v>67.12</v>
      </c>
      <c r="H10" s="14">
        <v>88476.55</v>
      </c>
    </row>
    <row r="11">
      <c r="A11" s="14" t="s">
        <v>121</v>
      </c>
      <c r="B11" s="92">
        <v>44935.0</v>
      </c>
      <c r="C11" s="14" t="s">
        <v>115</v>
      </c>
      <c r="D11" s="14" t="s">
        <v>122</v>
      </c>
      <c r="E11" s="14" t="s">
        <v>122</v>
      </c>
      <c r="F11" s="14" t="s">
        <v>115</v>
      </c>
      <c r="G11" s="93">
        <v>77.72</v>
      </c>
      <c r="H11" s="14">
        <v>101635.56</v>
      </c>
    </row>
    <row r="12">
      <c r="A12" s="14" t="s">
        <v>123</v>
      </c>
      <c r="B12" s="92">
        <v>44932.0</v>
      </c>
      <c r="C12" s="14" t="s">
        <v>115</v>
      </c>
      <c r="D12" s="14" t="s">
        <v>124</v>
      </c>
      <c r="E12" s="14" t="s">
        <v>124</v>
      </c>
      <c r="F12" s="14" t="s">
        <v>115</v>
      </c>
      <c r="G12" s="93">
        <v>92.29</v>
      </c>
      <c r="H12" s="14">
        <v>135939.87</v>
      </c>
    </row>
    <row r="13">
      <c r="A13" s="14" t="s">
        <v>105</v>
      </c>
      <c r="B13" s="92">
        <v>44936.0</v>
      </c>
      <c r="C13" s="14" t="s">
        <v>115</v>
      </c>
      <c r="D13" s="14" t="s">
        <v>125</v>
      </c>
      <c r="E13" s="14" t="s">
        <v>125</v>
      </c>
      <c r="F13" s="14" t="s">
        <v>115</v>
      </c>
      <c r="G13" s="93">
        <v>94.05</v>
      </c>
      <c r="H13" s="14">
        <v>120111.51</v>
      </c>
    </row>
    <row r="14">
      <c r="A14" s="14" t="s">
        <v>126</v>
      </c>
      <c r="B14" s="92">
        <v>44938.0</v>
      </c>
      <c r="C14" s="14" t="s">
        <v>115</v>
      </c>
      <c r="D14" s="14" t="s">
        <v>127</v>
      </c>
      <c r="E14" s="14" t="s">
        <v>127</v>
      </c>
      <c r="F14" s="14" t="s">
        <v>115</v>
      </c>
      <c r="G14" s="93">
        <v>102.48</v>
      </c>
      <c r="H14" s="14">
        <v>125346.81</v>
      </c>
    </row>
    <row r="15">
      <c r="A15" s="14" t="s">
        <v>128</v>
      </c>
      <c r="B15" s="92">
        <v>44937.0</v>
      </c>
      <c r="C15" s="14" t="s">
        <v>115</v>
      </c>
      <c r="D15" s="14" t="s">
        <v>129</v>
      </c>
      <c r="E15" s="14" t="s">
        <v>129</v>
      </c>
      <c r="F15" s="14" t="s">
        <v>115</v>
      </c>
      <c r="G15" s="93">
        <v>103.64</v>
      </c>
      <c r="H15" s="14">
        <v>122729.74</v>
      </c>
    </row>
    <row r="16">
      <c r="A16" s="14" t="s">
        <v>130</v>
      </c>
      <c r="B16" s="92">
        <v>45294.0</v>
      </c>
      <c r="C16" s="14" t="s">
        <v>115</v>
      </c>
      <c r="D16" s="14" t="s">
        <v>131</v>
      </c>
      <c r="E16" s="14" t="s">
        <v>131</v>
      </c>
      <c r="F16" s="14" t="s">
        <v>115</v>
      </c>
      <c r="G16" s="93">
        <v>114.11</v>
      </c>
      <c r="H16" s="14">
        <v>144309.94</v>
      </c>
    </row>
    <row r="17">
      <c r="A17" s="14" t="s">
        <v>102</v>
      </c>
      <c r="B17" s="92">
        <v>45292.0</v>
      </c>
      <c r="C17" s="14" t="s">
        <v>115</v>
      </c>
      <c r="D17" s="14" t="s">
        <v>132</v>
      </c>
      <c r="E17" s="14" t="s">
        <v>132</v>
      </c>
      <c r="F17" s="14" t="s">
        <v>115</v>
      </c>
      <c r="G17" s="93">
        <v>114.78</v>
      </c>
      <c r="H17" s="14">
        <v>140025.75</v>
      </c>
    </row>
    <row r="18">
      <c r="A18" s="14" t="s">
        <v>133</v>
      </c>
      <c r="B18" s="92">
        <v>45293.0</v>
      </c>
      <c r="C18" s="14" t="s">
        <v>115</v>
      </c>
      <c r="D18" s="14" t="s">
        <v>134</v>
      </c>
      <c r="E18" s="14" t="s">
        <v>134</v>
      </c>
      <c r="F18" s="14" t="s">
        <v>115</v>
      </c>
      <c r="G18" s="93">
        <v>120.12</v>
      </c>
      <c r="H18" s="14">
        <v>142181.24</v>
      </c>
    </row>
    <row r="19">
      <c r="A19" s="14" t="s">
        <v>98</v>
      </c>
      <c r="B19" s="92">
        <v>45295.0</v>
      </c>
      <c r="C19" s="14" t="s">
        <v>115</v>
      </c>
      <c r="D19" s="14" t="s">
        <v>135</v>
      </c>
      <c r="E19" s="14" t="s">
        <v>135</v>
      </c>
      <c r="F19" s="14" t="s">
        <v>115</v>
      </c>
      <c r="G19" s="93">
        <v>123.81</v>
      </c>
      <c r="H19" s="14">
        <v>146076.6</v>
      </c>
    </row>
    <row r="20">
      <c r="A20" s="14" t="s">
        <v>136</v>
      </c>
      <c r="B20" s="14" t="s">
        <v>136</v>
      </c>
      <c r="C20" s="14" t="s">
        <v>111</v>
      </c>
      <c r="D20" s="14" t="s">
        <v>137</v>
      </c>
      <c r="E20" s="14" t="s">
        <v>13</v>
      </c>
      <c r="F20" s="14" t="s">
        <v>138</v>
      </c>
      <c r="G20" s="93">
        <v>166.67</v>
      </c>
      <c r="H20" s="14">
        <v>145947.29</v>
      </c>
    </row>
    <row r="21">
      <c r="A21" s="14" t="s">
        <v>139</v>
      </c>
      <c r="B21" s="14" t="s">
        <v>139</v>
      </c>
      <c r="C21" s="14" t="s">
        <v>111</v>
      </c>
      <c r="D21" s="14" t="s">
        <v>140</v>
      </c>
      <c r="E21" s="14" t="s">
        <v>13</v>
      </c>
      <c r="F21" s="14" t="s">
        <v>138</v>
      </c>
      <c r="G21" s="93">
        <v>166.67</v>
      </c>
      <c r="H21" s="14">
        <v>143789.58</v>
      </c>
    </row>
    <row r="22">
      <c r="A22" s="14" t="s">
        <v>141</v>
      </c>
      <c r="B22" s="14" t="s">
        <v>141</v>
      </c>
      <c r="C22" s="14" t="s">
        <v>111</v>
      </c>
      <c r="D22" s="14" t="s">
        <v>142</v>
      </c>
      <c r="E22" s="14" t="s">
        <v>13</v>
      </c>
      <c r="F22" s="14" t="s">
        <v>138</v>
      </c>
      <c r="G22" s="93">
        <v>166.67</v>
      </c>
      <c r="H22" s="14">
        <v>141654.87</v>
      </c>
    </row>
    <row r="23">
      <c r="A23" s="14" t="s">
        <v>143</v>
      </c>
      <c r="B23" s="14" t="s">
        <v>143</v>
      </c>
      <c r="C23" s="14" t="s">
        <v>111</v>
      </c>
      <c r="D23" s="14" t="s">
        <v>144</v>
      </c>
      <c r="E23" s="14" t="s">
        <v>13</v>
      </c>
      <c r="F23" s="14" t="s">
        <v>138</v>
      </c>
      <c r="G23" s="93">
        <v>166.67</v>
      </c>
      <c r="H23" s="14">
        <v>139905.47</v>
      </c>
    </row>
    <row r="24">
      <c r="A24" s="14" t="s">
        <v>145</v>
      </c>
      <c r="B24" s="14" t="s">
        <v>145</v>
      </c>
      <c r="C24" s="14" t="s">
        <v>111</v>
      </c>
      <c r="D24" s="14" t="s">
        <v>146</v>
      </c>
      <c r="E24" s="14" t="s">
        <v>13</v>
      </c>
      <c r="F24" s="14" t="s">
        <v>138</v>
      </c>
      <c r="G24" s="93">
        <v>166.67</v>
      </c>
      <c r="H24" s="14">
        <v>124838.08</v>
      </c>
    </row>
    <row r="25">
      <c r="A25" s="14" t="s">
        <v>147</v>
      </c>
      <c r="B25" s="14" t="s">
        <v>147</v>
      </c>
      <c r="C25" s="14" t="s">
        <v>111</v>
      </c>
      <c r="D25" s="14" t="s">
        <v>148</v>
      </c>
      <c r="E25" s="14" t="s">
        <v>13</v>
      </c>
      <c r="F25" s="14" t="s">
        <v>138</v>
      </c>
      <c r="G25" s="93">
        <v>166.67</v>
      </c>
      <c r="H25" s="14">
        <v>122219.85</v>
      </c>
    </row>
    <row r="26">
      <c r="A26" s="14" t="s">
        <v>149</v>
      </c>
      <c r="B26" s="14" t="s">
        <v>149</v>
      </c>
      <c r="C26" s="14" t="s">
        <v>111</v>
      </c>
      <c r="D26" s="14" t="s">
        <v>150</v>
      </c>
      <c r="E26" s="14" t="s">
        <v>13</v>
      </c>
      <c r="F26" s="14" t="s">
        <v>138</v>
      </c>
      <c r="G26" s="93">
        <v>166.67</v>
      </c>
      <c r="H26" s="14">
        <v>120011.96</v>
      </c>
    </row>
    <row r="27">
      <c r="A27" s="14" t="s">
        <v>151</v>
      </c>
      <c r="B27" s="14" t="s">
        <v>151</v>
      </c>
      <c r="C27" s="14" t="s">
        <v>111</v>
      </c>
      <c r="D27" s="14" t="s">
        <v>152</v>
      </c>
      <c r="E27" s="14" t="s">
        <v>13</v>
      </c>
      <c r="F27" s="14" t="s">
        <v>138</v>
      </c>
      <c r="G27" s="93">
        <v>166.67</v>
      </c>
      <c r="H27" s="14">
        <v>95151.59</v>
      </c>
    </row>
    <row r="28">
      <c r="A28" s="92">
        <v>45326.0</v>
      </c>
      <c r="B28" s="92">
        <v>45326.0</v>
      </c>
      <c r="C28" s="14" t="s">
        <v>111</v>
      </c>
      <c r="D28" s="14" t="s">
        <v>153</v>
      </c>
      <c r="E28" s="14" t="s">
        <v>154</v>
      </c>
      <c r="F28" s="14" t="s">
        <v>155</v>
      </c>
      <c r="G28" s="93">
        <v>250.0</v>
      </c>
      <c r="H28" s="14">
        <v>146826.6</v>
      </c>
    </row>
    <row r="29">
      <c r="A29" s="92">
        <v>45294.0</v>
      </c>
      <c r="B29" s="92">
        <v>45294.0</v>
      </c>
      <c r="C29" s="14" t="s">
        <v>111</v>
      </c>
      <c r="D29" s="14" t="s">
        <v>156</v>
      </c>
      <c r="E29" s="14" t="s">
        <v>154</v>
      </c>
      <c r="F29" s="14" t="s">
        <v>155</v>
      </c>
      <c r="G29" s="93">
        <v>250.0</v>
      </c>
      <c r="H29" s="14">
        <v>145088.95</v>
      </c>
    </row>
    <row r="30">
      <c r="A30" s="92">
        <v>45293.0</v>
      </c>
      <c r="B30" s="92">
        <v>45293.0</v>
      </c>
      <c r="C30" s="14" t="s">
        <v>111</v>
      </c>
      <c r="D30" s="14" t="s">
        <v>157</v>
      </c>
      <c r="E30" s="14" t="s">
        <v>154</v>
      </c>
      <c r="F30" s="14" t="s">
        <v>155</v>
      </c>
      <c r="G30" s="93">
        <v>250.0</v>
      </c>
      <c r="H30" s="14">
        <v>142931.24</v>
      </c>
    </row>
    <row r="31">
      <c r="A31" s="92">
        <v>45323.0</v>
      </c>
      <c r="B31" s="92">
        <v>45323.0</v>
      </c>
      <c r="C31" s="14" t="s">
        <v>111</v>
      </c>
      <c r="D31" s="14" t="s">
        <v>158</v>
      </c>
      <c r="E31" s="14" t="s">
        <v>154</v>
      </c>
      <c r="F31" s="14" t="s">
        <v>155</v>
      </c>
      <c r="G31" s="93">
        <v>250.0</v>
      </c>
      <c r="H31" s="14">
        <v>140775.75</v>
      </c>
    </row>
    <row r="32">
      <c r="A32" s="92">
        <v>44938.0</v>
      </c>
      <c r="B32" s="92">
        <v>44938.0</v>
      </c>
      <c r="C32" s="14" t="s">
        <v>111</v>
      </c>
      <c r="D32" s="14" t="s">
        <v>159</v>
      </c>
      <c r="E32" s="14" t="s">
        <v>154</v>
      </c>
      <c r="F32" s="14" t="s">
        <v>155</v>
      </c>
      <c r="G32" s="93">
        <v>250.0</v>
      </c>
      <c r="H32" s="14">
        <v>126096.81</v>
      </c>
    </row>
    <row r="33">
      <c r="A33" s="92">
        <v>44937.0</v>
      </c>
      <c r="B33" s="92">
        <v>44937.0</v>
      </c>
      <c r="C33" s="14" t="s">
        <v>111</v>
      </c>
      <c r="D33" s="14" t="s">
        <v>160</v>
      </c>
      <c r="E33" s="14" t="s">
        <v>154</v>
      </c>
      <c r="F33" s="14" t="s">
        <v>155</v>
      </c>
      <c r="G33" s="93">
        <v>250.0</v>
      </c>
      <c r="H33" s="14">
        <v>123479.74</v>
      </c>
    </row>
    <row r="34">
      <c r="A34" s="92">
        <v>44967.0</v>
      </c>
      <c r="B34" s="92">
        <v>44967.0</v>
      </c>
      <c r="C34" s="14" t="s">
        <v>111</v>
      </c>
      <c r="D34" s="14" t="s">
        <v>161</v>
      </c>
      <c r="E34" s="14" t="s">
        <v>154</v>
      </c>
      <c r="F34" s="14" t="s">
        <v>155</v>
      </c>
      <c r="G34" s="93">
        <v>250.0</v>
      </c>
      <c r="H34" s="14">
        <v>120861.51</v>
      </c>
    </row>
    <row r="35">
      <c r="A35" s="92">
        <v>44935.0</v>
      </c>
      <c r="B35" s="92">
        <v>44935.0</v>
      </c>
      <c r="C35" s="14" t="s">
        <v>111</v>
      </c>
      <c r="D35" s="14" t="s">
        <v>162</v>
      </c>
      <c r="E35" s="14" t="s">
        <v>154</v>
      </c>
      <c r="F35" s="14" t="s">
        <v>155</v>
      </c>
      <c r="G35" s="93">
        <v>250.0</v>
      </c>
      <c r="H35" s="14">
        <v>102385.56</v>
      </c>
    </row>
    <row r="36">
      <c r="A36" s="92">
        <v>44934.0</v>
      </c>
      <c r="B36" s="92">
        <v>44934.0</v>
      </c>
      <c r="C36" s="14" t="s">
        <v>111</v>
      </c>
      <c r="D36" s="14" t="s">
        <v>163</v>
      </c>
      <c r="E36" s="14" t="s">
        <v>154</v>
      </c>
      <c r="F36" s="14" t="s">
        <v>155</v>
      </c>
      <c r="G36" s="93">
        <v>250.0</v>
      </c>
      <c r="H36" s="14">
        <v>92973.25</v>
      </c>
    </row>
    <row r="37">
      <c r="A37" s="14" t="s">
        <v>164</v>
      </c>
      <c r="B37" s="14" t="s">
        <v>164</v>
      </c>
      <c r="C37" s="14" t="s">
        <v>111</v>
      </c>
      <c r="D37" s="14" t="s">
        <v>165</v>
      </c>
      <c r="E37" s="14" t="s">
        <v>166</v>
      </c>
      <c r="F37" s="14" t="s">
        <v>155</v>
      </c>
      <c r="G37" s="93">
        <v>250.0</v>
      </c>
      <c r="H37" s="14">
        <v>90418.22</v>
      </c>
    </row>
    <row r="38">
      <c r="A38" s="92">
        <v>45113.0</v>
      </c>
      <c r="B38" s="92">
        <v>45113.0</v>
      </c>
      <c r="C38" s="14" t="s">
        <v>111</v>
      </c>
      <c r="D38" s="14" t="s">
        <v>167</v>
      </c>
      <c r="E38" s="14" t="s">
        <v>166</v>
      </c>
      <c r="F38" s="14" t="s">
        <v>155</v>
      </c>
      <c r="G38" s="93">
        <v>250.0</v>
      </c>
      <c r="H38" s="14">
        <v>136189.87</v>
      </c>
    </row>
    <row r="39">
      <c r="A39" s="92">
        <v>44962.0</v>
      </c>
      <c r="B39" s="92">
        <v>44962.0</v>
      </c>
      <c r="C39" s="14" t="s">
        <v>111</v>
      </c>
      <c r="D39" s="14" t="s">
        <v>168</v>
      </c>
      <c r="E39" s="14" t="s">
        <v>166</v>
      </c>
      <c r="F39" s="14" t="s">
        <v>155</v>
      </c>
      <c r="G39" s="93">
        <v>250.0</v>
      </c>
      <c r="H39" s="14">
        <v>135847.58</v>
      </c>
    </row>
    <row r="40">
      <c r="A40" s="14" t="s">
        <v>98</v>
      </c>
      <c r="B40" s="14" t="s">
        <v>98</v>
      </c>
      <c r="C40" s="14" t="s">
        <v>111</v>
      </c>
      <c r="D40" s="14" t="s">
        <v>169</v>
      </c>
      <c r="E40" s="14" t="s">
        <v>170</v>
      </c>
      <c r="F40" s="14" t="s">
        <v>171</v>
      </c>
      <c r="G40" s="14">
        <v>406.25</v>
      </c>
      <c r="H40" s="14">
        <v>146353.54</v>
      </c>
    </row>
    <row r="41">
      <c r="A41" s="14" t="s">
        <v>172</v>
      </c>
      <c r="B41" s="14" t="s">
        <v>172</v>
      </c>
      <c r="C41" s="14" t="s">
        <v>111</v>
      </c>
      <c r="D41" s="14" t="s">
        <v>173</v>
      </c>
      <c r="E41" s="14" t="s">
        <v>170</v>
      </c>
      <c r="F41" s="14" t="s">
        <v>171</v>
      </c>
      <c r="G41" s="14">
        <v>406.25</v>
      </c>
      <c r="H41" s="14">
        <v>144195.83</v>
      </c>
    </row>
    <row r="42">
      <c r="A42" s="14" t="s">
        <v>174</v>
      </c>
      <c r="B42" s="14" t="s">
        <v>174</v>
      </c>
      <c r="C42" s="14" t="s">
        <v>111</v>
      </c>
      <c r="D42" s="14" t="s">
        <v>175</v>
      </c>
      <c r="E42" s="14" t="s">
        <v>170</v>
      </c>
      <c r="F42" s="14" t="s">
        <v>171</v>
      </c>
      <c r="G42" s="14">
        <v>406.25</v>
      </c>
      <c r="H42" s="14">
        <v>142061.12</v>
      </c>
    </row>
    <row r="43">
      <c r="A43" s="14" t="s">
        <v>176</v>
      </c>
      <c r="B43" s="14" t="s">
        <v>176</v>
      </c>
      <c r="C43" s="14" t="s">
        <v>111</v>
      </c>
      <c r="D43" s="14" t="s">
        <v>177</v>
      </c>
      <c r="E43" s="14" t="s">
        <v>170</v>
      </c>
      <c r="F43" s="14" t="s">
        <v>171</v>
      </c>
      <c r="G43" s="14">
        <v>406.25</v>
      </c>
      <c r="H43" s="14">
        <v>140311.72</v>
      </c>
    </row>
    <row r="44">
      <c r="A44" s="14" t="s">
        <v>178</v>
      </c>
      <c r="B44" s="14" t="s">
        <v>178</v>
      </c>
      <c r="C44" s="14" t="s">
        <v>111</v>
      </c>
      <c r="D44" s="14" t="s">
        <v>179</v>
      </c>
      <c r="E44" s="14" t="s">
        <v>170</v>
      </c>
      <c r="F44" s="14" t="s">
        <v>171</v>
      </c>
      <c r="G44" s="14">
        <v>406.25</v>
      </c>
      <c r="H44" s="14">
        <v>125244.33</v>
      </c>
    </row>
    <row r="45">
      <c r="A45" s="14" t="s">
        <v>180</v>
      </c>
      <c r="B45" s="14" t="s">
        <v>180</v>
      </c>
      <c r="C45" s="14" t="s">
        <v>111</v>
      </c>
      <c r="D45" s="14" t="s">
        <v>181</v>
      </c>
      <c r="E45" s="14" t="s">
        <v>170</v>
      </c>
      <c r="F45" s="14" t="s">
        <v>171</v>
      </c>
      <c r="G45" s="14">
        <v>406.25</v>
      </c>
      <c r="H45" s="14">
        <v>122626.1</v>
      </c>
    </row>
    <row r="46">
      <c r="A46" s="14" t="s">
        <v>182</v>
      </c>
      <c r="B46" s="14" t="s">
        <v>182</v>
      </c>
      <c r="C46" s="14" t="s">
        <v>111</v>
      </c>
      <c r="D46" s="14" t="s">
        <v>183</v>
      </c>
      <c r="E46" s="14" t="s">
        <v>170</v>
      </c>
      <c r="F46" s="14" t="s">
        <v>171</v>
      </c>
      <c r="G46" s="14">
        <v>406.25</v>
      </c>
      <c r="H46" s="14">
        <v>120418.21</v>
      </c>
    </row>
    <row r="47">
      <c r="A47" s="14" t="s">
        <v>184</v>
      </c>
      <c r="B47" s="14" t="s">
        <v>184</v>
      </c>
      <c r="C47" s="14" t="s">
        <v>111</v>
      </c>
      <c r="D47" s="14" t="s">
        <v>185</v>
      </c>
      <c r="E47" s="14" t="s">
        <v>170</v>
      </c>
      <c r="F47" s="14" t="s">
        <v>171</v>
      </c>
      <c r="G47" s="14">
        <v>406.25</v>
      </c>
      <c r="H47" s="14">
        <v>101557.84</v>
      </c>
    </row>
    <row r="48">
      <c r="A48" s="14" t="s">
        <v>186</v>
      </c>
      <c r="B48" s="14" t="s">
        <v>186</v>
      </c>
      <c r="C48" s="14" t="s">
        <v>111</v>
      </c>
      <c r="D48" s="14" t="s">
        <v>187</v>
      </c>
      <c r="E48" s="14" t="s">
        <v>170</v>
      </c>
      <c r="F48" s="14" t="s">
        <v>171</v>
      </c>
      <c r="G48" s="14">
        <v>406.25</v>
      </c>
      <c r="H48" s="14">
        <v>92157.83</v>
      </c>
    </row>
    <row r="49">
      <c r="A49" s="14" t="s">
        <v>188</v>
      </c>
      <c r="B49" s="14" t="s">
        <v>188</v>
      </c>
      <c r="C49" s="14" t="s">
        <v>111</v>
      </c>
      <c r="D49" s="14" t="s">
        <v>189</v>
      </c>
      <c r="E49" s="14" t="s">
        <v>170</v>
      </c>
      <c r="F49" s="14" t="s">
        <v>171</v>
      </c>
      <c r="G49" s="14">
        <v>406.25</v>
      </c>
      <c r="H49" s="14">
        <v>88810.18</v>
      </c>
    </row>
    <row r="50">
      <c r="A50" s="92">
        <v>45326.0</v>
      </c>
      <c r="B50" s="92">
        <v>45326.0</v>
      </c>
      <c r="C50" s="14" t="s">
        <v>111</v>
      </c>
      <c r="D50" s="14" t="s">
        <v>190</v>
      </c>
      <c r="E50" s="14" t="s">
        <v>26</v>
      </c>
      <c r="F50" s="14" t="s">
        <v>191</v>
      </c>
      <c r="G50" s="93">
        <v>500.0</v>
      </c>
      <c r="H50" s="14">
        <v>146576.6</v>
      </c>
    </row>
    <row r="51">
      <c r="A51" s="92">
        <v>45294.0</v>
      </c>
      <c r="B51" s="92">
        <v>45294.0</v>
      </c>
      <c r="C51" s="14" t="s">
        <v>111</v>
      </c>
      <c r="D51" s="14" t="s">
        <v>192</v>
      </c>
      <c r="E51" s="14" t="s">
        <v>26</v>
      </c>
      <c r="F51" s="14" t="s">
        <v>191</v>
      </c>
      <c r="G51" s="93">
        <v>500.0</v>
      </c>
      <c r="H51" s="14">
        <v>144809.94</v>
      </c>
    </row>
    <row r="52">
      <c r="A52" s="92">
        <v>45293.0</v>
      </c>
      <c r="B52" s="92">
        <v>45293.0</v>
      </c>
      <c r="C52" s="14" t="s">
        <v>111</v>
      </c>
      <c r="D52" s="14" t="s">
        <v>193</v>
      </c>
      <c r="E52" s="14" t="s">
        <v>26</v>
      </c>
      <c r="F52" s="14" t="s">
        <v>191</v>
      </c>
      <c r="G52" s="93">
        <v>500.0</v>
      </c>
      <c r="H52" s="14">
        <v>142681.24</v>
      </c>
    </row>
    <row r="53">
      <c r="A53" s="92">
        <v>45323.0</v>
      </c>
      <c r="B53" s="92">
        <v>45323.0</v>
      </c>
      <c r="C53" s="14" t="s">
        <v>111</v>
      </c>
      <c r="D53" s="14" t="s">
        <v>194</v>
      </c>
      <c r="E53" s="14" t="s">
        <v>26</v>
      </c>
      <c r="F53" s="14" t="s">
        <v>191</v>
      </c>
      <c r="G53" s="93">
        <v>500.0</v>
      </c>
      <c r="H53" s="14">
        <v>140525.75</v>
      </c>
    </row>
    <row r="54">
      <c r="A54" s="92">
        <v>44938.0</v>
      </c>
      <c r="B54" s="92">
        <v>44938.0</v>
      </c>
      <c r="C54" s="14" t="s">
        <v>111</v>
      </c>
      <c r="D54" s="14" t="s">
        <v>195</v>
      </c>
      <c r="E54" s="14" t="s">
        <v>26</v>
      </c>
      <c r="F54" s="14" t="s">
        <v>191</v>
      </c>
      <c r="G54" s="93">
        <v>500.0</v>
      </c>
      <c r="H54" s="14">
        <v>125846.81</v>
      </c>
    </row>
    <row r="55">
      <c r="A55" s="92">
        <v>44937.0</v>
      </c>
      <c r="B55" s="92">
        <v>44937.0</v>
      </c>
      <c r="C55" s="14" t="s">
        <v>111</v>
      </c>
      <c r="D55" s="14" t="s">
        <v>196</v>
      </c>
      <c r="E55" s="14" t="s">
        <v>197</v>
      </c>
      <c r="F55" s="14" t="s">
        <v>198</v>
      </c>
      <c r="G55" s="93">
        <v>500.0</v>
      </c>
      <c r="H55" s="14">
        <v>123979.74</v>
      </c>
    </row>
    <row r="56">
      <c r="A56" s="92">
        <v>44937.0</v>
      </c>
      <c r="B56" s="92">
        <v>44937.0</v>
      </c>
      <c r="C56" s="14" t="s">
        <v>111</v>
      </c>
      <c r="D56" s="14" t="s">
        <v>199</v>
      </c>
      <c r="E56" s="14" t="s">
        <v>26</v>
      </c>
      <c r="F56" s="14" t="s">
        <v>191</v>
      </c>
      <c r="G56" s="93">
        <v>500.0</v>
      </c>
      <c r="H56" s="14">
        <v>123229.74</v>
      </c>
    </row>
    <row r="57">
      <c r="A57" s="92">
        <v>44967.0</v>
      </c>
      <c r="B57" s="92">
        <v>44967.0</v>
      </c>
      <c r="C57" s="14" t="s">
        <v>111</v>
      </c>
      <c r="D57" s="14" t="s">
        <v>200</v>
      </c>
      <c r="E57" s="14" t="s">
        <v>197</v>
      </c>
      <c r="F57" s="14" t="s">
        <v>198</v>
      </c>
      <c r="G57" s="93">
        <v>500.0</v>
      </c>
      <c r="H57" s="14">
        <v>121361.51</v>
      </c>
    </row>
    <row r="58">
      <c r="A58" s="92">
        <v>44967.0</v>
      </c>
      <c r="B58" s="92">
        <v>44967.0</v>
      </c>
      <c r="C58" s="14" t="s">
        <v>111</v>
      </c>
      <c r="D58" s="14" t="s">
        <v>201</v>
      </c>
      <c r="E58" s="14" t="s">
        <v>26</v>
      </c>
      <c r="F58" s="14" t="s">
        <v>191</v>
      </c>
      <c r="G58" s="93">
        <v>500.0</v>
      </c>
      <c r="H58" s="14">
        <v>120611.51</v>
      </c>
    </row>
    <row r="59">
      <c r="A59" s="92">
        <v>44935.0</v>
      </c>
      <c r="B59" s="92">
        <v>44935.0</v>
      </c>
      <c r="C59" s="14" t="s">
        <v>111</v>
      </c>
      <c r="D59" s="14" t="s">
        <v>202</v>
      </c>
      <c r="E59" s="14" t="s">
        <v>197</v>
      </c>
      <c r="F59" s="14" t="s">
        <v>198</v>
      </c>
      <c r="G59" s="93">
        <v>500.0</v>
      </c>
      <c r="H59" s="14">
        <v>102885.56</v>
      </c>
    </row>
    <row r="60">
      <c r="A60" s="92">
        <v>44935.0</v>
      </c>
      <c r="B60" s="92">
        <v>44935.0</v>
      </c>
      <c r="C60" s="14" t="s">
        <v>111</v>
      </c>
      <c r="D60" s="14" t="s">
        <v>203</v>
      </c>
      <c r="E60" s="14" t="s">
        <v>26</v>
      </c>
      <c r="F60" s="14" t="s">
        <v>191</v>
      </c>
      <c r="G60" s="93">
        <v>500.0</v>
      </c>
      <c r="H60" s="14">
        <v>102135.56</v>
      </c>
    </row>
    <row r="61">
      <c r="A61" s="92">
        <v>44934.0</v>
      </c>
      <c r="B61" s="92">
        <v>44934.0</v>
      </c>
      <c r="C61" s="14" t="s">
        <v>111</v>
      </c>
      <c r="D61" s="14" t="s">
        <v>204</v>
      </c>
      <c r="E61" s="14" t="s">
        <v>197</v>
      </c>
      <c r="F61" s="14" t="s">
        <v>198</v>
      </c>
      <c r="G61" s="93">
        <v>500.0</v>
      </c>
      <c r="H61" s="14">
        <v>93473.25</v>
      </c>
    </row>
    <row r="62">
      <c r="A62" s="92">
        <v>44934.0</v>
      </c>
      <c r="B62" s="92">
        <v>44934.0</v>
      </c>
      <c r="C62" s="14" t="s">
        <v>111</v>
      </c>
      <c r="D62" s="14" t="s">
        <v>205</v>
      </c>
      <c r="E62" s="14" t="s">
        <v>26</v>
      </c>
      <c r="F62" s="14" t="s">
        <v>191</v>
      </c>
      <c r="G62" s="93">
        <v>500.0</v>
      </c>
      <c r="H62" s="14">
        <v>92723.25</v>
      </c>
    </row>
    <row r="63">
      <c r="A63" s="92">
        <v>44992.0</v>
      </c>
      <c r="B63" s="92">
        <v>44992.0</v>
      </c>
      <c r="C63" s="14" t="s">
        <v>111</v>
      </c>
      <c r="D63" s="14" t="s">
        <v>206</v>
      </c>
      <c r="E63" s="14" t="s">
        <v>197</v>
      </c>
      <c r="F63" s="14" t="s">
        <v>198</v>
      </c>
      <c r="G63" s="93">
        <v>500.0</v>
      </c>
      <c r="H63" s="14">
        <v>89476.55</v>
      </c>
    </row>
    <row r="64">
      <c r="A64" s="92">
        <v>44992.0</v>
      </c>
      <c r="B64" s="92">
        <v>44992.0</v>
      </c>
      <c r="C64" s="14" t="s">
        <v>111</v>
      </c>
      <c r="D64" s="14" t="s">
        <v>207</v>
      </c>
      <c r="E64" s="14" t="s">
        <v>26</v>
      </c>
      <c r="F64" s="14" t="s">
        <v>191</v>
      </c>
      <c r="G64" s="93">
        <v>500.0</v>
      </c>
      <c r="H64" s="14">
        <v>88976.55</v>
      </c>
    </row>
    <row r="65">
      <c r="A65" s="92">
        <v>45446.0</v>
      </c>
      <c r="B65" s="92">
        <v>45446.0</v>
      </c>
      <c r="C65" s="14" t="s">
        <v>111</v>
      </c>
      <c r="D65" s="14" t="s">
        <v>208</v>
      </c>
      <c r="E65" s="14" t="s">
        <v>209</v>
      </c>
      <c r="F65" s="14" t="s">
        <v>46</v>
      </c>
      <c r="G65" s="93">
        <v>691.67</v>
      </c>
      <c r="H65" s="14">
        <v>145780.62</v>
      </c>
    </row>
    <row r="66">
      <c r="A66" s="92">
        <v>45445.0</v>
      </c>
      <c r="B66" s="92">
        <v>45445.0</v>
      </c>
      <c r="C66" s="14" t="s">
        <v>111</v>
      </c>
      <c r="D66" s="14" t="s">
        <v>210</v>
      </c>
      <c r="E66" s="14" t="s">
        <v>209</v>
      </c>
      <c r="F66" s="14" t="s">
        <v>46</v>
      </c>
      <c r="G66" s="93">
        <v>691.67</v>
      </c>
      <c r="H66" s="14">
        <v>143622.91</v>
      </c>
    </row>
    <row r="67">
      <c r="A67" s="92">
        <v>45505.0</v>
      </c>
      <c r="B67" s="92">
        <v>45505.0</v>
      </c>
      <c r="C67" s="14" t="s">
        <v>111</v>
      </c>
      <c r="D67" s="14" t="s">
        <v>211</v>
      </c>
      <c r="E67" s="14" t="s">
        <v>209</v>
      </c>
      <c r="F67" s="14" t="s">
        <v>46</v>
      </c>
      <c r="G67" s="93">
        <v>691.67</v>
      </c>
      <c r="H67" s="14">
        <v>141488.2</v>
      </c>
    </row>
    <row r="68">
      <c r="A68" s="92">
        <v>45089.0</v>
      </c>
      <c r="B68" s="92">
        <v>45089.0</v>
      </c>
      <c r="C68" s="14" t="s">
        <v>111</v>
      </c>
      <c r="D68" s="14" t="s">
        <v>212</v>
      </c>
      <c r="E68" s="14" t="s">
        <v>209</v>
      </c>
      <c r="F68" s="14" t="s">
        <v>46</v>
      </c>
      <c r="G68" s="93">
        <v>691.67</v>
      </c>
      <c r="H68" s="14">
        <v>126788.48</v>
      </c>
    </row>
    <row r="69">
      <c r="A69" s="92">
        <v>45088.0</v>
      </c>
      <c r="B69" s="92">
        <v>45088.0</v>
      </c>
      <c r="C69" s="14" t="s">
        <v>111</v>
      </c>
      <c r="D69" s="14" t="s">
        <v>213</v>
      </c>
      <c r="E69" s="14" t="s">
        <v>209</v>
      </c>
      <c r="F69" s="14" t="s">
        <v>46</v>
      </c>
      <c r="G69" s="93">
        <v>691.67</v>
      </c>
      <c r="H69" s="14">
        <v>124671.41</v>
      </c>
    </row>
    <row r="70">
      <c r="A70" s="92">
        <v>45087.0</v>
      </c>
      <c r="B70" s="92">
        <v>45087.0</v>
      </c>
      <c r="C70" s="14" t="s">
        <v>111</v>
      </c>
      <c r="D70" s="14" t="s">
        <v>214</v>
      </c>
      <c r="E70" s="14" t="s">
        <v>209</v>
      </c>
      <c r="F70" s="14" t="s">
        <v>46</v>
      </c>
      <c r="G70" s="93">
        <v>691.67</v>
      </c>
      <c r="H70" s="14">
        <v>122053.18</v>
      </c>
    </row>
    <row r="71">
      <c r="A71" s="92">
        <v>45086.0</v>
      </c>
      <c r="B71" s="92">
        <v>45086.0</v>
      </c>
      <c r="C71" s="14" t="s">
        <v>111</v>
      </c>
      <c r="D71" s="14" t="s">
        <v>215</v>
      </c>
      <c r="E71" s="14" t="s">
        <v>209</v>
      </c>
      <c r="F71" s="14" t="s">
        <v>46</v>
      </c>
      <c r="G71" s="93">
        <v>691.67</v>
      </c>
      <c r="H71" s="14">
        <v>103577.23</v>
      </c>
    </row>
    <row r="72">
      <c r="A72" s="92">
        <v>45115.0</v>
      </c>
      <c r="B72" s="92">
        <v>45115.0</v>
      </c>
      <c r="C72" s="14" t="s">
        <v>111</v>
      </c>
      <c r="D72" s="14" t="s">
        <v>216</v>
      </c>
      <c r="E72" s="14" t="s">
        <v>209</v>
      </c>
      <c r="F72" s="14" t="s">
        <v>46</v>
      </c>
      <c r="G72" s="93">
        <v>691.67</v>
      </c>
      <c r="H72" s="14">
        <v>94164.92</v>
      </c>
    </row>
    <row r="73">
      <c r="A73" s="92">
        <v>45084.0</v>
      </c>
      <c r="B73" s="92">
        <v>45084.0</v>
      </c>
      <c r="C73" s="14" t="s">
        <v>111</v>
      </c>
      <c r="D73" s="14" t="s">
        <v>217</v>
      </c>
      <c r="E73" s="14" t="s">
        <v>209</v>
      </c>
      <c r="F73" s="14" t="s">
        <v>46</v>
      </c>
      <c r="G73" s="93">
        <v>691.67</v>
      </c>
      <c r="H73" s="14">
        <v>90168.22</v>
      </c>
    </row>
    <row r="74">
      <c r="A74" s="92">
        <v>45177.0</v>
      </c>
      <c r="B74" s="92">
        <v>45177.0</v>
      </c>
      <c r="C74" s="14" t="s">
        <v>111</v>
      </c>
      <c r="D74" s="14" t="s">
        <v>218</v>
      </c>
      <c r="E74" s="14" t="s">
        <v>20</v>
      </c>
      <c r="F74" s="14" t="s">
        <v>21</v>
      </c>
      <c r="G74" s="14">
        <v>820.0</v>
      </c>
      <c r="H74" s="14">
        <v>94984.92</v>
      </c>
    </row>
    <row r="75">
      <c r="A75" s="14" t="s">
        <v>219</v>
      </c>
      <c r="B75" s="14" t="s">
        <v>219</v>
      </c>
      <c r="C75" s="14" t="s">
        <v>111</v>
      </c>
      <c r="D75" s="14" t="s">
        <v>220</v>
      </c>
      <c r="E75" s="14" t="s">
        <v>13</v>
      </c>
      <c r="F75" s="14" t="s">
        <v>14</v>
      </c>
      <c r="G75" s="14">
        <v>1333.36</v>
      </c>
      <c r="H75" s="14">
        <v>91751.58</v>
      </c>
    </row>
    <row r="76">
      <c r="A76" s="14" t="s">
        <v>221</v>
      </c>
      <c r="B76" s="14" t="s">
        <v>221</v>
      </c>
      <c r="C76" s="14" t="s">
        <v>111</v>
      </c>
      <c r="D76" s="14" t="s">
        <v>222</v>
      </c>
      <c r="E76" s="14" t="s">
        <v>45</v>
      </c>
      <c r="F76" s="14" t="s">
        <v>46</v>
      </c>
      <c r="G76" s="14">
        <v>1383.34</v>
      </c>
      <c r="H76" s="14">
        <v>88403.93</v>
      </c>
    </row>
    <row r="77">
      <c r="A77" s="14" t="s">
        <v>223</v>
      </c>
      <c r="B77" s="14" t="s">
        <v>223</v>
      </c>
      <c r="C77" s="14" t="s">
        <v>111</v>
      </c>
      <c r="D77" s="14" t="s">
        <v>224</v>
      </c>
      <c r="E77" s="14" t="s">
        <v>26</v>
      </c>
      <c r="F77" s="14" t="s">
        <v>27</v>
      </c>
      <c r="G77" s="14">
        <v>6000.0</v>
      </c>
      <c r="H77" s="14">
        <v>101151.59</v>
      </c>
    </row>
    <row r="78">
      <c r="A78" s="94">
        <v>45272.0</v>
      </c>
      <c r="B78" s="94">
        <v>45272.0</v>
      </c>
      <c r="C78" s="14" t="s">
        <v>111</v>
      </c>
      <c r="D78" s="14" t="s">
        <v>225</v>
      </c>
      <c r="E78" s="14" t="s">
        <v>35</v>
      </c>
      <c r="F78" s="14" t="s">
        <v>36</v>
      </c>
      <c r="G78" s="14">
        <v>12950.32</v>
      </c>
      <c r="H78" s="14">
        <v>139738.8</v>
      </c>
    </row>
    <row r="79">
      <c r="A79" s="14" t="s">
        <v>221</v>
      </c>
      <c r="B79" s="14" t="s">
        <v>221</v>
      </c>
      <c r="C79" s="14" t="s">
        <v>111</v>
      </c>
      <c r="D79" s="14" t="s">
        <v>226</v>
      </c>
      <c r="E79" s="14" t="s">
        <v>45</v>
      </c>
      <c r="F79" s="14" t="s">
        <v>46</v>
      </c>
      <c r="G79" s="14">
        <v>15830.72</v>
      </c>
      <c r="H79" s="14">
        <v>87020.59</v>
      </c>
    </row>
    <row r="80">
      <c r="A80" s="92">
        <v>45239.0</v>
      </c>
      <c r="B80" s="92">
        <v>45239.0</v>
      </c>
      <c r="C80" s="14" t="s">
        <v>111</v>
      </c>
      <c r="D80" s="14" t="s">
        <v>227</v>
      </c>
      <c r="E80" s="26" t="s">
        <v>50</v>
      </c>
      <c r="F80" s="14" t="s">
        <v>51</v>
      </c>
      <c r="G80" s="14">
        <v>16268.06</v>
      </c>
      <c r="H80" s="14">
        <v>119845.29</v>
      </c>
    </row>
    <row r="81">
      <c r="A81" s="14" t="s">
        <v>114</v>
      </c>
      <c r="B81" s="14" t="s">
        <v>114</v>
      </c>
      <c r="C81" s="14" t="s">
        <v>111</v>
      </c>
      <c r="D81" s="14" t="s">
        <v>228</v>
      </c>
      <c r="E81" s="14" t="s">
        <v>31</v>
      </c>
      <c r="F81" s="14" t="s">
        <v>32</v>
      </c>
      <c r="G81" s="14">
        <v>56525.02</v>
      </c>
      <c r="H81" s="14">
        <v>135545.4</v>
      </c>
    </row>
    <row r="82">
      <c r="A82" s="92"/>
      <c r="B82" s="92"/>
      <c r="C82" s="14"/>
      <c r="D82" s="14"/>
      <c r="E82" s="14"/>
      <c r="F82" s="14"/>
      <c r="G82" s="14"/>
      <c r="H82" s="14"/>
    </row>
    <row r="83">
      <c r="A83" s="14"/>
      <c r="B83" s="92"/>
      <c r="C83" s="14"/>
      <c r="D83" s="14"/>
      <c r="E83" s="14"/>
      <c r="F83" s="14"/>
      <c r="G83" s="14"/>
      <c r="H83" s="14"/>
    </row>
    <row r="84">
      <c r="A84" s="14"/>
      <c r="B84" s="92"/>
      <c r="C84" s="14"/>
      <c r="D84" s="14"/>
      <c r="E84" s="14"/>
      <c r="F84" s="14"/>
      <c r="G84" s="14"/>
      <c r="H84" s="1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95">
        <v>45017.0</v>
      </c>
      <c r="B1" s="95">
        <v>45017.0</v>
      </c>
      <c r="C1" s="27" t="s">
        <v>94</v>
      </c>
      <c r="D1" s="27" t="s">
        <v>229</v>
      </c>
      <c r="E1" s="27" t="s">
        <v>230</v>
      </c>
      <c r="F1" s="27" t="s">
        <v>231</v>
      </c>
      <c r="G1" s="27">
        <v>-473.0</v>
      </c>
      <c r="H1" s="27">
        <v>75373.18</v>
      </c>
    </row>
    <row r="2">
      <c r="A2" s="27" t="s">
        <v>232</v>
      </c>
      <c r="B2" s="27" t="s">
        <v>232</v>
      </c>
      <c r="C2" s="27" t="s">
        <v>94</v>
      </c>
      <c r="D2" s="27" t="s">
        <v>233</v>
      </c>
      <c r="E2" s="27" t="s">
        <v>100</v>
      </c>
      <c r="F2" s="27" t="s">
        <v>234</v>
      </c>
      <c r="G2" s="27">
        <v>-400.75</v>
      </c>
      <c r="H2" s="27">
        <v>77951.29</v>
      </c>
    </row>
    <row r="3">
      <c r="A3" s="95">
        <v>45170.0</v>
      </c>
      <c r="B3" s="95">
        <v>45170.0</v>
      </c>
      <c r="C3" s="27" t="s">
        <v>94</v>
      </c>
      <c r="D3" s="27" t="s">
        <v>235</v>
      </c>
      <c r="E3" s="27" t="s">
        <v>236</v>
      </c>
      <c r="F3" s="27" t="s">
        <v>237</v>
      </c>
      <c r="G3" s="27">
        <v>-400.75</v>
      </c>
      <c r="H3" s="27">
        <v>74972.43</v>
      </c>
    </row>
    <row r="4">
      <c r="A4" s="27" t="s">
        <v>238</v>
      </c>
      <c r="B4" s="95">
        <v>44928.0</v>
      </c>
      <c r="C4" s="27" t="s">
        <v>115</v>
      </c>
      <c r="D4" s="27" t="s">
        <v>239</v>
      </c>
      <c r="E4" s="27" t="s">
        <v>239</v>
      </c>
      <c r="F4" s="27" t="s">
        <v>115</v>
      </c>
      <c r="G4" s="27">
        <v>33.15</v>
      </c>
      <c r="H4" s="27">
        <v>76544.06</v>
      </c>
    </row>
    <row r="5">
      <c r="A5" s="27" t="s">
        <v>240</v>
      </c>
      <c r="B5" s="95">
        <v>44929.0</v>
      </c>
      <c r="C5" s="27" t="s">
        <v>115</v>
      </c>
      <c r="D5" s="27" t="s">
        <v>241</v>
      </c>
      <c r="E5" s="27" t="s">
        <v>241</v>
      </c>
      <c r="F5" s="27" t="s">
        <v>115</v>
      </c>
      <c r="G5" s="27">
        <v>38.74</v>
      </c>
      <c r="H5" s="27">
        <v>78102.04</v>
      </c>
    </row>
    <row r="6">
      <c r="A6" s="27" t="s">
        <v>242</v>
      </c>
      <c r="B6" s="95">
        <v>44930.0</v>
      </c>
      <c r="C6" s="27" t="s">
        <v>115</v>
      </c>
      <c r="D6" s="27" t="s">
        <v>243</v>
      </c>
      <c r="E6" s="27" t="s">
        <v>243</v>
      </c>
      <c r="F6" s="27" t="s">
        <v>115</v>
      </c>
      <c r="G6" s="27">
        <v>49.85</v>
      </c>
      <c r="H6" s="27">
        <v>78770.38</v>
      </c>
    </row>
    <row r="7">
      <c r="A7" s="95">
        <v>45050.0</v>
      </c>
      <c r="B7" s="95">
        <v>45050.0</v>
      </c>
      <c r="C7" s="27" t="s">
        <v>111</v>
      </c>
      <c r="D7" s="27" t="s">
        <v>244</v>
      </c>
      <c r="E7" s="27" t="s">
        <v>166</v>
      </c>
      <c r="F7" s="27" t="s">
        <v>155</v>
      </c>
      <c r="G7" s="27">
        <v>250.0</v>
      </c>
      <c r="H7" s="27">
        <v>79020.38</v>
      </c>
    </row>
    <row r="8">
      <c r="A8" s="95">
        <v>45141.0</v>
      </c>
      <c r="B8" s="95">
        <v>45141.0</v>
      </c>
      <c r="C8" s="27" t="s">
        <v>111</v>
      </c>
      <c r="D8" s="27" t="s">
        <v>245</v>
      </c>
      <c r="E8" s="27" t="s">
        <v>166</v>
      </c>
      <c r="F8" s="27" t="s">
        <v>155</v>
      </c>
      <c r="G8" s="27">
        <v>250.0</v>
      </c>
      <c r="H8" s="27">
        <v>78352.04</v>
      </c>
    </row>
    <row r="9">
      <c r="A9" s="27" t="s">
        <v>246</v>
      </c>
      <c r="B9" s="27" t="s">
        <v>246</v>
      </c>
      <c r="C9" s="27" t="s">
        <v>111</v>
      </c>
      <c r="D9" s="27" t="s">
        <v>247</v>
      </c>
      <c r="E9" s="27" t="s">
        <v>166</v>
      </c>
      <c r="F9" s="27" t="s">
        <v>248</v>
      </c>
      <c r="G9" s="27">
        <v>750.0</v>
      </c>
      <c r="H9" s="27">
        <v>78063.3</v>
      </c>
    </row>
    <row r="10">
      <c r="A10" s="27" t="s">
        <v>242</v>
      </c>
      <c r="B10" s="95">
        <v>44930.0</v>
      </c>
      <c r="C10" s="27" t="s">
        <v>111</v>
      </c>
      <c r="D10" s="27" t="s">
        <v>249</v>
      </c>
      <c r="E10" s="27" t="s">
        <v>20</v>
      </c>
      <c r="F10" s="27" t="s">
        <v>21</v>
      </c>
      <c r="G10" s="27">
        <v>769.24</v>
      </c>
      <c r="H10" s="27">
        <v>78720.53</v>
      </c>
    </row>
    <row r="11">
      <c r="A11" s="95">
        <v>44959.0</v>
      </c>
      <c r="B11" s="95">
        <v>44959.0</v>
      </c>
      <c r="C11" s="27" t="s">
        <v>111</v>
      </c>
      <c r="D11" s="27" t="s">
        <v>250</v>
      </c>
      <c r="E11" s="27" t="s">
        <v>20</v>
      </c>
      <c r="F11" s="27" t="s">
        <v>21</v>
      </c>
      <c r="G11" s="27">
        <v>769.24</v>
      </c>
      <c r="H11" s="27">
        <v>77313.3</v>
      </c>
    </row>
    <row r="12">
      <c r="A12" s="27" t="s">
        <v>251</v>
      </c>
      <c r="B12" s="27" t="s">
        <v>251</v>
      </c>
      <c r="C12" s="27" t="s">
        <v>111</v>
      </c>
      <c r="D12" s="27" t="s">
        <v>252</v>
      </c>
      <c r="E12" s="27" t="s">
        <v>20</v>
      </c>
      <c r="F12" s="27" t="s">
        <v>253</v>
      </c>
      <c r="G12" s="27">
        <v>1538.48</v>
      </c>
      <c r="H12" s="27">
        <v>76510.91</v>
      </c>
    </row>
    <row r="13">
      <c r="A13" s="95">
        <v>44986.0</v>
      </c>
      <c r="B13" s="95">
        <v>44986.0</v>
      </c>
      <c r="C13" s="27" t="s">
        <v>111</v>
      </c>
      <c r="D13" s="27" t="s">
        <v>254</v>
      </c>
      <c r="E13" s="27" t="s">
        <v>255</v>
      </c>
      <c r="F13" s="27" t="s">
        <v>256</v>
      </c>
      <c r="G13" s="27">
        <v>75846.18</v>
      </c>
      <c r="H13" s="27">
        <v>75846.18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0.14"/>
  </cols>
  <sheetData>
    <row r="1">
      <c r="A1" s="96">
        <v>44197.0</v>
      </c>
      <c r="B1" s="96">
        <v>44897.0</v>
      </c>
      <c r="C1" s="97" t="s">
        <v>257</v>
      </c>
      <c r="D1" s="97" t="s">
        <v>258</v>
      </c>
      <c r="E1" s="97" t="s">
        <v>259</v>
      </c>
      <c r="F1" s="98">
        <v>24010.23</v>
      </c>
      <c r="G1" s="96">
        <v>44742.0</v>
      </c>
      <c r="H1" s="96">
        <v>44743.0</v>
      </c>
      <c r="I1" s="97" t="s">
        <v>260</v>
      </c>
      <c r="J1" s="99">
        <v>7.01308812E8</v>
      </c>
      <c r="K1" s="97" t="s">
        <v>261</v>
      </c>
      <c r="L1" s="97">
        <v>-400.75</v>
      </c>
      <c r="M1" s="98">
        <v>71393.58</v>
      </c>
      <c r="N1" s="100"/>
      <c r="O1" s="97" t="b">
        <v>1</v>
      </c>
      <c r="P1" s="98">
        <v>75846.18</v>
      </c>
      <c r="Q1" s="98">
        <v>75846.18</v>
      </c>
      <c r="R1" s="100"/>
      <c r="S1" s="100"/>
      <c r="T1" s="100"/>
      <c r="U1" s="100"/>
      <c r="V1" s="100"/>
      <c r="W1" s="100"/>
      <c r="X1" s="100"/>
      <c r="Y1" s="100"/>
      <c r="Z1" s="100"/>
    </row>
    <row r="2">
      <c r="A2" s="96">
        <v>44197.0</v>
      </c>
      <c r="B2" s="96">
        <v>44897.0</v>
      </c>
      <c r="C2" s="97" t="s">
        <v>257</v>
      </c>
      <c r="D2" s="97" t="s">
        <v>258</v>
      </c>
      <c r="E2" s="97" t="s">
        <v>259</v>
      </c>
      <c r="F2" s="98">
        <v>24010.23</v>
      </c>
      <c r="G2" s="96">
        <v>44834.0</v>
      </c>
      <c r="H2" s="96">
        <v>44837.0</v>
      </c>
      <c r="I2" s="97" t="s">
        <v>260</v>
      </c>
      <c r="J2" s="99">
        <v>1.003462712E9</v>
      </c>
      <c r="K2" s="97" t="s">
        <v>261</v>
      </c>
      <c r="L2" s="97">
        <v>-400.75</v>
      </c>
      <c r="M2" s="98">
        <v>75012.84</v>
      </c>
      <c r="N2" s="100"/>
      <c r="O2" s="97" t="b">
        <v>1</v>
      </c>
      <c r="P2" s="98">
        <v>75846.18</v>
      </c>
      <c r="Q2" s="98">
        <v>75846.18</v>
      </c>
      <c r="R2" s="100"/>
      <c r="S2" s="100"/>
      <c r="T2" s="100"/>
      <c r="U2" s="100"/>
      <c r="V2" s="100"/>
      <c r="W2" s="100"/>
      <c r="X2" s="100"/>
      <c r="Y2" s="100"/>
      <c r="Z2" s="100"/>
    </row>
    <row r="3">
      <c r="A3" s="96">
        <v>44197.0</v>
      </c>
      <c r="B3" s="96">
        <v>44897.0</v>
      </c>
      <c r="C3" s="97" t="s">
        <v>257</v>
      </c>
      <c r="D3" s="97" t="s">
        <v>258</v>
      </c>
      <c r="E3" s="97" t="s">
        <v>259</v>
      </c>
      <c r="F3" s="98">
        <v>24010.23</v>
      </c>
      <c r="G3" s="96">
        <v>44663.0</v>
      </c>
      <c r="H3" s="96">
        <v>44663.0</v>
      </c>
      <c r="I3" s="97" t="s">
        <v>262</v>
      </c>
      <c r="J3" s="97" t="s">
        <v>263</v>
      </c>
      <c r="K3" s="97" t="s">
        <v>264</v>
      </c>
      <c r="L3" s="97">
        <v>166.67</v>
      </c>
      <c r="M3" s="98">
        <v>68403.27</v>
      </c>
      <c r="N3" s="100"/>
      <c r="O3" s="97" t="b">
        <v>1</v>
      </c>
      <c r="P3" s="98">
        <v>75846.18</v>
      </c>
      <c r="Q3" s="98">
        <v>75846.18</v>
      </c>
      <c r="R3" s="100"/>
      <c r="S3" s="100"/>
      <c r="T3" s="100"/>
      <c r="U3" s="100"/>
      <c r="V3" s="100"/>
      <c r="W3" s="100"/>
      <c r="X3" s="100"/>
      <c r="Y3" s="100"/>
      <c r="Z3" s="100"/>
    </row>
    <row r="4">
      <c r="A4" s="96">
        <v>44197.0</v>
      </c>
      <c r="B4" s="96">
        <v>44897.0</v>
      </c>
      <c r="C4" s="97" t="s">
        <v>257</v>
      </c>
      <c r="D4" s="97" t="s">
        <v>258</v>
      </c>
      <c r="E4" s="97" t="s">
        <v>259</v>
      </c>
      <c r="F4" s="98">
        <v>24010.23</v>
      </c>
      <c r="G4" s="96">
        <v>44693.0</v>
      </c>
      <c r="H4" s="96">
        <v>44693.0</v>
      </c>
      <c r="I4" s="97" t="s">
        <v>262</v>
      </c>
      <c r="J4" s="97" t="s">
        <v>265</v>
      </c>
      <c r="K4" s="97" t="s">
        <v>264</v>
      </c>
      <c r="L4" s="97">
        <v>166.67</v>
      </c>
      <c r="M4" s="98">
        <v>69589.18</v>
      </c>
      <c r="N4" s="100"/>
      <c r="O4" s="97" t="b">
        <v>1</v>
      </c>
      <c r="P4" s="98">
        <v>75846.18</v>
      </c>
      <c r="Q4" s="98">
        <v>75846.18</v>
      </c>
      <c r="R4" s="100"/>
      <c r="S4" s="100"/>
      <c r="T4" s="100"/>
      <c r="U4" s="100"/>
      <c r="V4" s="100"/>
      <c r="W4" s="100"/>
      <c r="X4" s="100"/>
      <c r="Y4" s="100"/>
      <c r="Z4" s="100"/>
    </row>
    <row r="5">
      <c r="A5" s="96">
        <v>44197.0</v>
      </c>
      <c r="B5" s="96">
        <v>44897.0</v>
      </c>
      <c r="C5" s="97" t="s">
        <v>257</v>
      </c>
      <c r="D5" s="97" t="s">
        <v>258</v>
      </c>
      <c r="E5" s="97" t="s">
        <v>259</v>
      </c>
      <c r="F5" s="98">
        <v>24010.23</v>
      </c>
      <c r="G5" s="96">
        <v>44728.0</v>
      </c>
      <c r="H5" s="96">
        <v>44725.0</v>
      </c>
      <c r="I5" s="97" t="s">
        <v>262</v>
      </c>
      <c r="J5" s="97" t="s">
        <v>266</v>
      </c>
      <c r="K5" s="97" t="s">
        <v>264</v>
      </c>
      <c r="L5" s="97">
        <v>166.67</v>
      </c>
      <c r="M5" s="98">
        <v>70775.09</v>
      </c>
      <c r="N5" s="100"/>
      <c r="O5" s="97" t="b">
        <v>1</v>
      </c>
      <c r="P5" s="98">
        <v>75846.18</v>
      </c>
      <c r="Q5" s="98">
        <v>75846.18</v>
      </c>
      <c r="R5" s="100"/>
      <c r="S5" s="100"/>
      <c r="T5" s="100"/>
      <c r="U5" s="100"/>
      <c r="V5" s="100"/>
      <c r="W5" s="100"/>
      <c r="X5" s="100"/>
      <c r="Y5" s="100"/>
      <c r="Z5" s="100"/>
    </row>
    <row r="6">
      <c r="A6" s="96">
        <v>44197.0</v>
      </c>
      <c r="B6" s="96">
        <v>44897.0</v>
      </c>
      <c r="C6" s="97" t="s">
        <v>257</v>
      </c>
      <c r="D6" s="97" t="s">
        <v>258</v>
      </c>
      <c r="E6" s="97" t="s">
        <v>259</v>
      </c>
      <c r="F6" s="98">
        <v>24010.23</v>
      </c>
      <c r="G6" s="96">
        <v>44754.0</v>
      </c>
      <c r="H6" s="96">
        <v>44754.0</v>
      </c>
      <c r="I6" s="97" t="s">
        <v>262</v>
      </c>
      <c r="J6" s="97" t="s">
        <v>267</v>
      </c>
      <c r="K6" s="97" t="s">
        <v>264</v>
      </c>
      <c r="L6" s="97">
        <v>166.67</v>
      </c>
      <c r="M6" s="98">
        <v>71560.25</v>
      </c>
      <c r="N6" s="100"/>
      <c r="O6" s="97" t="b">
        <v>1</v>
      </c>
      <c r="P6" s="98">
        <v>75846.18</v>
      </c>
      <c r="Q6" s="98">
        <v>75846.18</v>
      </c>
      <c r="R6" s="100"/>
      <c r="S6" s="100"/>
      <c r="T6" s="100"/>
      <c r="U6" s="100"/>
      <c r="V6" s="100"/>
      <c r="W6" s="100"/>
      <c r="X6" s="100"/>
      <c r="Y6" s="100"/>
      <c r="Z6" s="100"/>
    </row>
    <row r="7">
      <c r="A7" s="96">
        <v>44197.0</v>
      </c>
      <c r="B7" s="96">
        <v>44897.0</v>
      </c>
      <c r="C7" s="97" t="s">
        <v>257</v>
      </c>
      <c r="D7" s="97" t="s">
        <v>258</v>
      </c>
      <c r="E7" s="97" t="s">
        <v>259</v>
      </c>
      <c r="F7" s="98">
        <v>24010.23</v>
      </c>
      <c r="G7" s="96">
        <v>44785.0</v>
      </c>
      <c r="H7" s="96">
        <v>44785.0</v>
      </c>
      <c r="I7" s="97" t="s">
        <v>262</v>
      </c>
      <c r="J7" s="97" t="s">
        <v>268</v>
      </c>
      <c r="K7" s="97" t="s">
        <v>264</v>
      </c>
      <c r="L7" s="97">
        <v>166.67</v>
      </c>
      <c r="M7" s="98">
        <v>72526.92</v>
      </c>
      <c r="N7" s="100"/>
      <c r="O7" s="97" t="b">
        <v>1</v>
      </c>
      <c r="P7" s="98">
        <v>75846.18</v>
      </c>
      <c r="Q7" s="98">
        <v>75846.18</v>
      </c>
      <c r="R7" s="100"/>
      <c r="S7" s="100"/>
      <c r="T7" s="100"/>
      <c r="U7" s="100"/>
      <c r="V7" s="100"/>
      <c r="W7" s="100"/>
      <c r="X7" s="100"/>
      <c r="Y7" s="100"/>
      <c r="Z7" s="100"/>
    </row>
    <row r="8">
      <c r="A8" s="96">
        <v>44197.0</v>
      </c>
      <c r="B8" s="96">
        <v>44897.0</v>
      </c>
      <c r="C8" s="97" t="s">
        <v>257</v>
      </c>
      <c r="D8" s="97" t="s">
        <v>258</v>
      </c>
      <c r="E8" s="97" t="s">
        <v>259</v>
      </c>
      <c r="F8" s="98">
        <v>24010.23</v>
      </c>
      <c r="G8" s="96">
        <v>44817.0</v>
      </c>
      <c r="H8" s="96">
        <v>44816.0</v>
      </c>
      <c r="I8" s="97" t="s">
        <v>262</v>
      </c>
      <c r="J8" s="97" t="s">
        <v>269</v>
      </c>
      <c r="K8" s="97" t="s">
        <v>264</v>
      </c>
      <c r="L8" s="97">
        <v>166.67</v>
      </c>
      <c r="M8" s="98">
        <v>73143.59</v>
      </c>
      <c r="N8" s="100"/>
      <c r="O8" s="97" t="b">
        <v>1</v>
      </c>
      <c r="P8" s="98">
        <v>75846.18</v>
      </c>
      <c r="Q8" s="98">
        <v>75846.18</v>
      </c>
      <c r="R8" s="100"/>
      <c r="S8" s="100"/>
      <c r="T8" s="100"/>
      <c r="U8" s="100"/>
      <c r="V8" s="100"/>
      <c r="W8" s="100"/>
      <c r="X8" s="100"/>
      <c r="Y8" s="100"/>
      <c r="Z8" s="100"/>
    </row>
    <row r="9">
      <c r="A9" s="96">
        <v>44197.0</v>
      </c>
      <c r="B9" s="96">
        <v>44897.0</v>
      </c>
      <c r="C9" s="97" t="s">
        <v>257</v>
      </c>
      <c r="D9" s="97" t="s">
        <v>258</v>
      </c>
      <c r="E9" s="97" t="s">
        <v>259</v>
      </c>
      <c r="F9" s="98">
        <v>24010.23</v>
      </c>
      <c r="G9" s="101">
        <v>44846.0</v>
      </c>
      <c r="H9" s="101">
        <v>44846.0</v>
      </c>
      <c r="I9" s="97" t="s">
        <v>262</v>
      </c>
      <c r="J9" s="97" t="s">
        <v>270</v>
      </c>
      <c r="K9" s="97" t="s">
        <v>264</v>
      </c>
      <c r="L9" s="97">
        <v>166.67</v>
      </c>
      <c r="M9" s="98">
        <v>75429.51</v>
      </c>
      <c r="N9" s="100"/>
      <c r="O9" s="97" t="b">
        <v>1</v>
      </c>
      <c r="P9" s="98">
        <v>75846.18</v>
      </c>
      <c r="Q9" s="98">
        <v>75846.18</v>
      </c>
      <c r="R9" s="100"/>
      <c r="S9" s="100"/>
      <c r="T9" s="100"/>
      <c r="U9" s="100"/>
      <c r="V9" s="100"/>
      <c r="W9" s="100"/>
      <c r="X9" s="100"/>
      <c r="Y9" s="100"/>
      <c r="Z9" s="100"/>
    </row>
    <row r="10">
      <c r="A10" s="96">
        <v>44197.0</v>
      </c>
      <c r="B10" s="96">
        <v>44897.0</v>
      </c>
      <c r="C10" s="97" t="s">
        <v>257</v>
      </c>
      <c r="D10" s="97" t="s">
        <v>258</v>
      </c>
      <c r="E10" s="97" t="s">
        <v>259</v>
      </c>
      <c r="F10" s="98">
        <v>24010.23</v>
      </c>
      <c r="G10" s="101">
        <v>44879.0</v>
      </c>
      <c r="H10" s="101">
        <v>44879.0</v>
      </c>
      <c r="I10" s="97" t="s">
        <v>262</v>
      </c>
      <c r="J10" s="97" t="s">
        <v>271</v>
      </c>
      <c r="K10" s="97" t="s">
        <v>272</v>
      </c>
      <c r="L10" s="97">
        <v>166.67</v>
      </c>
      <c r="M10" s="98">
        <v>75846.18</v>
      </c>
      <c r="N10" s="100"/>
      <c r="O10" s="97" t="b">
        <v>1</v>
      </c>
      <c r="P10" s="98">
        <v>75846.18</v>
      </c>
      <c r="Q10" s="98">
        <v>75846.18</v>
      </c>
      <c r="R10" s="100"/>
      <c r="S10" s="100"/>
      <c r="T10" s="100"/>
      <c r="U10" s="100"/>
      <c r="V10" s="100"/>
      <c r="W10" s="100"/>
      <c r="X10" s="100"/>
      <c r="Y10" s="100"/>
      <c r="Z10" s="100"/>
    </row>
    <row r="11">
      <c r="A11" s="96">
        <v>44197.0</v>
      </c>
      <c r="B11" s="96">
        <v>44897.0</v>
      </c>
      <c r="C11" s="97" t="s">
        <v>257</v>
      </c>
      <c r="D11" s="97" t="s">
        <v>258</v>
      </c>
      <c r="E11" s="97" t="s">
        <v>259</v>
      </c>
      <c r="F11" s="98">
        <v>24010.23</v>
      </c>
      <c r="G11" s="96">
        <v>44790.0</v>
      </c>
      <c r="H11" s="96">
        <v>44790.0</v>
      </c>
      <c r="I11" s="97" t="s">
        <v>262</v>
      </c>
      <c r="J11" s="97" t="s">
        <v>273</v>
      </c>
      <c r="K11" s="97" t="s">
        <v>274</v>
      </c>
      <c r="L11" s="97">
        <v>200.0</v>
      </c>
      <c r="M11" s="98">
        <v>72726.92</v>
      </c>
      <c r="N11" s="100"/>
      <c r="O11" s="97" t="b">
        <v>1</v>
      </c>
      <c r="P11" s="98">
        <v>75846.18</v>
      </c>
      <c r="Q11" s="98">
        <v>75846.18</v>
      </c>
      <c r="R11" s="100"/>
      <c r="S11" s="100"/>
      <c r="T11" s="100"/>
      <c r="U11" s="100"/>
      <c r="V11" s="100"/>
      <c r="W11" s="100"/>
      <c r="X11" s="100"/>
      <c r="Y11" s="100"/>
      <c r="Z11" s="100"/>
    </row>
    <row r="12">
      <c r="A12" s="96">
        <v>44197.0</v>
      </c>
      <c r="B12" s="96">
        <v>44897.0</v>
      </c>
      <c r="C12" s="97" t="s">
        <v>257</v>
      </c>
      <c r="D12" s="97" t="s">
        <v>258</v>
      </c>
      <c r="E12" s="97" t="s">
        <v>259</v>
      </c>
      <c r="F12" s="98">
        <v>24010.23</v>
      </c>
      <c r="G12" s="96">
        <v>44678.0</v>
      </c>
      <c r="H12" s="96">
        <v>44676.0</v>
      </c>
      <c r="I12" s="97" t="s">
        <v>262</v>
      </c>
      <c r="J12" s="97" t="s">
        <v>275</v>
      </c>
      <c r="K12" s="97" t="s">
        <v>276</v>
      </c>
      <c r="L12" s="97">
        <v>250.0</v>
      </c>
      <c r="M12" s="98">
        <v>68653.27</v>
      </c>
      <c r="N12" s="100"/>
      <c r="O12" s="97" t="b">
        <v>1</v>
      </c>
      <c r="P12" s="98">
        <v>75846.18</v>
      </c>
      <c r="Q12" s="98">
        <v>75846.18</v>
      </c>
      <c r="R12" s="100"/>
      <c r="S12" s="100"/>
      <c r="T12" s="100"/>
      <c r="U12" s="100"/>
      <c r="V12" s="100"/>
      <c r="W12" s="100"/>
      <c r="X12" s="100"/>
      <c r="Y12" s="100"/>
      <c r="Z12" s="100"/>
    </row>
    <row r="13">
      <c r="A13" s="96">
        <v>44197.0</v>
      </c>
      <c r="B13" s="96">
        <v>44897.0</v>
      </c>
      <c r="C13" s="97" t="s">
        <v>257</v>
      </c>
      <c r="D13" s="97" t="s">
        <v>258</v>
      </c>
      <c r="E13" s="97" t="s">
        <v>259</v>
      </c>
      <c r="F13" s="98">
        <v>24010.23</v>
      </c>
      <c r="G13" s="96">
        <v>44707.0</v>
      </c>
      <c r="H13" s="96">
        <v>44704.0</v>
      </c>
      <c r="I13" s="97" t="s">
        <v>262</v>
      </c>
      <c r="J13" s="97" t="s">
        <v>277</v>
      </c>
      <c r="K13" s="97" t="s">
        <v>278</v>
      </c>
      <c r="L13" s="97">
        <v>250.0</v>
      </c>
      <c r="M13" s="98">
        <v>69839.18</v>
      </c>
      <c r="N13" s="100"/>
      <c r="O13" s="97" t="b">
        <v>1</v>
      </c>
      <c r="P13" s="98">
        <v>75846.18</v>
      </c>
      <c r="Q13" s="98">
        <v>75846.18</v>
      </c>
      <c r="R13" s="100"/>
      <c r="S13" s="100"/>
      <c r="T13" s="100"/>
      <c r="U13" s="100"/>
      <c r="V13" s="100"/>
      <c r="W13" s="100"/>
      <c r="X13" s="100"/>
      <c r="Y13" s="100"/>
      <c r="Z13" s="100"/>
    </row>
    <row r="14">
      <c r="A14" s="96">
        <v>44197.0</v>
      </c>
      <c r="B14" s="96">
        <v>44897.0</v>
      </c>
      <c r="C14" s="97" t="s">
        <v>257</v>
      </c>
      <c r="D14" s="97" t="s">
        <v>258</v>
      </c>
      <c r="E14" s="97" t="s">
        <v>259</v>
      </c>
      <c r="F14" s="98">
        <v>24010.23</v>
      </c>
      <c r="G14" s="96">
        <v>44734.0</v>
      </c>
      <c r="H14" s="96">
        <v>44734.0</v>
      </c>
      <c r="I14" s="97" t="s">
        <v>262</v>
      </c>
      <c r="J14" s="97" t="s">
        <v>279</v>
      </c>
      <c r="K14" s="97" t="s">
        <v>278</v>
      </c>
      <c r="L14" s="97">
        <v>250.0</v>
      </c>
      <c r="M14" s="98">
        <v>71025.09</v>
      </c>
      <c r="N14" s="100"/>
      <c r="O14" s="97" t="b">
        <v>1</v>
      </c>
      <c r="P14" s="98">
        <v>75846.18</v>
      </c>
      <c r="Q14" s="98">
        <v>75846.18</v>
      </c>
      <c r="R14" s="100"/>
      <c r="S14" s="100"/>
      <c r="T14" s="100"/>
      <c r="U14" s="100"/>
      <c r="V14" s="100"/>
      <c r="W14" s="100"/>
      <c r="X14" s="100"/>
      <c r="Y14" s="100"/>
      <c r="Z14" s="100"/>
    </row>
    <row r="15">
      <c r="A15" s="96">
        <v>44197.0</v>
      </c>
      <c r="B15" s="96">
        <v>44897.0</v>
      </c>
      <c r="C15" s="97" t="s">
        <v>257</v>
      </c>
      <c r="D15" s="97" t="s">
        <v>258</v>
      </c>
      <c r="E15" s="97" t="s">
        <v>259</v>
      </c>
      <c r="F15" s="98">
        <v>24010.23</v>
      </c>
      <c r="G15" s="96">
        <v>44760.0</v>
      </c>
      <c r="H15" s="96">
        <v>44760.0</v>
      </c>
      <c r="I15" s="97" t="s">
        <v>262</v>
      </c>
      <c r="J15" s="97" t="s">
        <v>280</v>
      </c>
      <c r="K15" s="97" t="s">
        <v>278</v>
      </c>
      <c r="L15" s="97">
        <v>250.0</v>
      </c>
      <c r="M15" s="98">
        <v>71810.25</v>
      </c>
      <c r="N15" s="100"/>
      <c r="O15" s="97" t="b">
        <v>1</v>
      </c>
      <c r="P15" s="98">
        <v>75846.18</v>
      </c>
      <c r="Q15" s="98">
        <v>75846.18</v>
      </c>
      <c r="R15" s="100"/>
      <c r="S15" s="100"/>
      <c r="T15" s="100"/>
      <c r="U15" s="100"/>
      <c r="V15" s="100"/>
      <c r="W15" s="100"/>
      <c r="X15" s="100"/>
      <c r="Y15" s="100"/>
      <c r="Z15" s="100"/>
    </row>
    <row r="16">
      <c r="A16" s="96">
        <v>44197.0</v>
      </c>
      <c r="B16" s="96">
        <v>44897.0</v>
      </c>
      <c r="C16" s="97" t="s">
        <v>257</v>
      </c>
      <c r="D16" s="97" t="s">
        <v>258</v>
      </c>
      <c r="E16" s="97" t="s">
        <v>259</v>
      </c>
      <c r="F16" s="98">
        <v>24010.23</v>
      </c>
      <c r="G16" s="96">
        <v>44781.0</v>
      </c>
      <c r="H16" s="96">
        <v>44781.0</v>
      </c>
      <c r="I16" s="97" t="s">
        <v>262</v>
      </c>
      <c r="J16" s="97" t="s">
        <v>281</v>
      </c>
      <c r="K16" s="97" t="s">
        <v>278</v>
      </c>
      <c r="L16" s="97">
        <v>250.0</v>
      </c>
      <c r="M16" s="98">
        <v>72060.25</v>
      </c>
      <c r="N16" s="100"/>
      <c r="O16" s="97" t="b">
        <v>1</v>
      </c>
      <c r="P16" s="98">
        <v>75846.18</v>
      </c>
      <c r="Q16" s="98">
        <v>75846.18</v>
      </c>
      <c r="R16" s="100"/>
      <c r="S16" s="100"/>
      <c r="T16" s="100"/>
      <c r="U16" s="100"/>
      <c r="V16" s="100"/>
      <c r="W16" s="100"/>
      <c r="X16" s="100"/>
      <c r="Y16" s="100"/>
      <c r="Z16" s="100"/>
    </row>
    <row r="17">
      <c r="A17" s="96">
        <v>44197.0</v>
      </c>
      <c r="B17" s="96">
        <v>44897.0</v>
      </c>
      <c r="C17" s="97" t="s">
        <v>257</v>
      </c>
      <c r="D17" s="97" t="s">
        <v>258</v>
      </c>
      <c r="E17" s="97" t="s">
        <v>259</v>
      </c>
      <c r="F17" s="98">
        <v>24010.23</v>
      </c>
      <c r="G17" s="96">
        <v>44811.0</v>
      </c>
      <c r="H17" s="96">
        <v>44811.0</v>
      </c>
      <c r="I17" s="97" t="s">
        <v>262</v>
      </c>
      <c r="J17" s="97" t="s">
        <v>282</v>
      </c>
      <c r="K17" s="97" t="s">
        <v>278</v>
      </c>
      <c r="L17" s="97">
        <v>250.0</v>
      </c>
      <c r="M17" s="98">
        <v>72976.92</v>
      </c>
      <c r="N17" s="100"/>
      <c r="O17" s="97" t="b">
        <v>1</v>
      </c>
      <c r="P17" s="98">
        <v>75846.18</v>
      </c>
      <c r="Q17" s="98">
        <v>75846.18</v>
      </c>
      <c r="R17" s="100"/>
      <c r="S17" s="100"/>
      <c r="T17" s="100"/>
      <c r="U17" s="100"/>
      <c r="V17" s="100"/>
      <c r="W17" s="100"/>
      <c r="X17" s="100"/>
      <c r="Y17" s="100"/>
      <c r="Z17" s="100"/>
    </row>
    <row r="18">
      <c r="A18" s="96">
        <v>44197.0</v>
      </c>
      <c r="B18" s="96">
        <v>44897.0</v>
      </c>
      <c r="C18" s="97" t="s">
        <v>257</v>
      </c>
      <c r="D18" s="97" t="s">
        <v>258</v>
      </c>
      <c r="E18" s="97" t="s">
        <v>259</v>
      </c>
      <c r="F18" s="98">
        <v>24010.23</v>
      </c>
      <c r="G18" s="96">
        <v>44838.0</v>
      </c>
      <c r="H18" s="96">
        <v>44837.0</v>
      </c>
      <c r="I18" s="97" t="s">
        <v>262</v>
      </c>
      <c r="J18" s="97" t="s">
        <v>283</v>
      </c>
      <c r="K18" s="97" t="s">
        <v>278</v>
      </c>
      <c r="L18" s="97">
        <v>250.0</v>
      </c>
      <c r="M18" s="98">
        <v>75262.84</v>
      </c>
      <c r="N18" s="100"/>
      <c r="O18" s="97" t="b">
        <v>1</v>
      </c>
      <c r="P18" s="98">
        <v>75846.18</v>
      </c>
      <c r="Q18" s="98">
        <v>75846.18</v>
      </c>
      <c r="R18" s="100"/>
      <c r="S18" s="100"/>
      <c r="T18" s="100"/>
      <c r="U18" s="100"/>
      <c r="V18" s="100"/>
      <c r="W18" s="100"/>
      <c r="X18" s="100"/>
      <c r="Y18" s="100"/>
      <c r="Z18" s="100"/>
    </row>
    <row r="19">
      <c r="A19" s="96">
        <v>44197.0</v>
      </c>
      <c r="B19" s="96">
        <v>44897.0</v>
      </c>
      <c r="C19" s="97" t="s">
        <v>257</v>
      </c>
      <c r="D19" s="97" t="s">
        <v>258</v>
      </c>
      <c r="E19" s="97" t="s">
        <v>259</v>
      </c>
      <c r="F19" s="98">
        <v>24010.23</v>
      </c>
      <c r="G19" s="96">
        <v>44868.0</v>
      </c>
      <c r="H19" s="96">
        <v>44868.0</v>
      </c>
      <c r="I19" s="97" t="s">
        <v>262</v>
      </c>
      <c r="J19" s="97" t="s">
        <v>284</v>
      </c>
      <c r="K19" s="97" t="s">
        <v>285</v>
      </c>
      <c r="L19" s="97">
        <v>250.0</v>
      </c>
      <c r="M19" s="98">
        <v>75679.51</v>
      </c>
      <c r="N19" s="100"/>
      <c r="O19" s="97" t="b">
        <v>1</v>
      </c>
      <c r="P19" s="98">
        <v>75846.18</v>
      </c>
      <c r="Q19" s="98">
        <v>75846.18</v>
      </c>
      <c r="R19" s="100"/>
      <c r="S19" s="100"/>
      <c r="T19" s="100"/>
      <c r="U19" s="100"/>
      <c r="V19" s="100"/>
      <c r="W19" s="100"/>
      <c r="X19" s="100"/>
      <c r="Y19" s="100"/>
      <c r="Z19" s="100"/>
    </row>
    <row r="20">
      <c r="A20" s="96">
        <v>44197.0</v>
      </c>
      <c r="B20" s="96">
        <v>44897.0</v>
      </c>
      <c r="C20" s="97" t="s">
        <v>257</v>
      </c>
      <c r="D20" s="97" t="s">
        <v>258</v>
      </c>
      <c r="E20" s="97" t="s">
        <v>259</v>
      </c>
      <c r="F20" s="98">
        <v>24010.23</v>
      </c>
      <c r="G20" s="96">
        <v>44823.0</v>
      </c>
      <c r="H20" s="96">
        <v>44820.0</v>
      </c>
      <c r="I20" s="97" t="s">
        <v>262</v>
      </c>
      <c r="J20" s="97" t="s">
        <v>286</v>
      </c>
      <c r="K20" s="97" t="s">
        <v>274</v>
      </c>
      <c r="L20" s="97">
        <v>270.0</v>
      </c>
      <c r="M20" s="98">
        <v>73413.59</v>
      </c>
      <c r="N20" s="100"/>
      <c r="O20" s="97" t="b">
        <v>1</v>
      </c>
      <c r="P20" s="98">
        <v>75846.18</v>
      </c>
      <c r="Q20" s="98">
        <v>75846.18</v>
      </c>
      <c r="R20" s="100"/>
      <c r="S20" s="100"/>
      <c r="T20" s="100"/>
      <c r="U20" s="100"/>
      <c r="V20" s="100"/>
      <c r="W20" s="100"/>
      <c r="X20" s="100"/>
      <c r="Y20" s="100"/>
      <c r="Z20" s="100"/>
    </row>
    <row r="21">
      <c r="A21" s="96">
        <v>44197.0</v>
      </c>
      <c r="B21" s="96">
        <v>44897.0</v>
      </c>
      <c r="C21" s="97" t="s">
        <v>257</v>
      </c>
      <c r="D21" s="97" t="s">
        <v>258</v>
      </c>
      <c r="E21" s="97" t="s">
        <v>259</v>
      </c>
      <c r="F21" s="98">
        <v>24010.23</v>
      </c>
      <c r="G21" s="96">
        <v>44782.0</v>
      </c>
      <c r="H21" s="96">
        <v>44782.0</v>
      </c>
      <c r="I21" s="97" t="s">
        <v>262</v>
      </c>
      <c r="J21" s="97" t="s">
        <v>287</v>
      </c>
      <c r="K21" s="97" t="s">
        <v>274</v>
      </c>
      <c r="L21" s="97">
        <v>300.0</v>
      </c>
      <c r="M21" s="98">
        <v>72360.25</v>
      </c>
      <c r="N21" s="100"/>
      <c r="O21" s="97" t="b">
        <v>1</v>
      </c>
      <c r="P21" s="98">
        <v>75846.18</v>
      </c>
      <c r="Q21" s="98">
        <v>75846.18</v>
      </c>
      <c r="R21" s="100"/>
      <c r="S21" s="100"/>
      <c r="T21" s="100"/>
      <c r="U21" s="100"/>
      <c r="V21" s="100"/>
      <c r="W21" s="100"/>
      <c r="X21" s="100"/>
      <c r="Y21" s="100"/>
      <c r="Z21" s="100"/>
    </row>
    <row r="22">
      <c r="A22" s="96">
        <v>44197.0</v>
      </c>
      <c r="B22" s="96">
        <v>44897.0</v>
      </c>
      <c r="C22" s="97" t="s">
        <v>257</v>
      </c>
      <c r="D22" s="97" t="s">
        <v>258</v>
      </c>
      <c r="E22" s="97" t="s">
        <v>259</v>
      </c>
      <c r="F22" s="98">
        <v>24010.23</v>
      </c>
      <c r="G22" s="96">
        <v>44684.0</v>
      </c>
      <c r="H22" s="96">
        <v>44684.0</v>
      </c>
      <c r="I22" s="97" t="s">
        <v>262</v>
      </c>
      <c r="J22" s="97" t="s">
        <v>288</v>
      </c>
      <c r="K22" s="97" t="s">
        <v>274</v>
      </c>
      <c r="L22" s="97">
        <v>769.24</v>
      </c>
      <c r="M22" s="98">
        <v>69422.51</v>
      </c>
      <c r="N22" s="100"/>
      <c r="O22" s="97" t="b">
        <v>1</v>
      </c>
      <c r="P22" s="98">
        <v>75846.18</v>
      </c>
      <c r="Q22" s="98">
        <v>75846.18</v>
      </c>
      <c r="R22" s="100"/>
      <c r="S22" s="100"/>
      <c r="T22" s="100"/>
      <c r="U22" s="100"/>
      <c r="V22" s="100"/>
      <c r="W22" s="100"/>
      <c r="X22" s="100"/>
      <c r="Y22" s="100"/>
      <c r="Z22" s="100"/>
    </row>
    <row r="23">
      <c r="A23" s="96">
        <v>44197.0</v>
      </c>
      <c r="B23" s="96">
        <v>44897.0</v>
      </c>
      <c r="C23" s="97" t="s">
        <v>257</v>
      </c>
      <c r="D23" s="97" t="s">
        <v>258</v>
      </c>
      <c r="E23" s="97" t="s">
        <v>259</v>
      </c>
      <c r="F23" s="98">
        <v>24010.23</v>
      </c>
      <c r="G23" s="96">
        <v>44711.0</v>
      </c>
      <c r="H23" s="96">
        <v>44711.0</v>
      </c>
      <c r="I23" s="97" t="s">
        <v>262</v>
      </c>
      <c r="J23" s="97" t="s">
        <v>289</v>
      </c>
      <c r="K23" s="97" t="s">
        <v>274</v>
      </c>
      <c r="L23" s="97">
        <v>769.24</v>
      </c>
      <c r="M23" s="98">
        <v>70608.42</v>
      </c>
      <c r="N23" s="100"/>
      <c r="O23" s="97" t="b">
        <v>1</v>
      </c>
      <c r="P23" s="98">
        <v>75846.18</v>
      </c>
      <c r="Q23" s="98">
        <v>75846.18</v>
      </c>
      <c r="R23" s="100"/>
      <c r="S23" s="100"/>
      <c r="T23" s="100"/>
      <c r="U23" s="100"/>
      <c r="V23" s="100"/>
      <c r="W23" s="100"/>
      <c r="X23" s="100"/>
      <c r="Y23" s="100"/>
      <c r="Z23" s="100"/>
    </row>
    <row r="24">
      <c r="A24" s="96">
        <v>44197.0</v>
      </c>
      <c r="B24" s="96">
        <v>44897.0</v>
      </c>
      <c r="C24" s="97" t="s">
        <v>257</v>
      </c>
      <c r="D24" s="97" t="s">
        <v>258</v>
      </c>
      <c r="E24" s="97" t="s">
        <v>259</v>
      </c>
      <c r="F24" s="98">
        <v>24010.23</v>
      </c>
      <c r="G24" s="96">
        <v>44740.0</v>
      </c>
      <c r="H24" s="96">
        <v>44739.0</v>
      </c>
      <c r="I24" s="97" t="s">
        <v>262</v>
      </c>
      <c r="J24" s="97" t="s">
        <v>290</v>
      </c>
      <c r="K24" s="97" t="s">
        <v>274</v>
      </c>
      <c r="L24" s="97">
        <v>769.24</v>
      </c>
      <c r="M24" s="98">
        <v>71794.33</v>
      </c>
      <c r="N24" s="100"/>
      <c r="O24" s="97" t="b">
        <v>1</v>
      </c>
      <c r="P24" s="98">
        <v>75846.18</v>
      </c>
      <c r="Q24" s="98">
        <v>75846.18</v>
      </c>
      <c r="R24" s="100"/>
      <c r="S24" s="100"/>
      <c r="T24" s="100"/>
      <c r="U24" s="100"/>
      <c r="V24" s="100"/>
      <c r="W24" s="100"/>
      <c r="X24" s="100"/>
      <c r="Y24" s="100"/>
      <c r="Z24" s="100"/>
    </row>
    <row r="25">
      <c r="A25" s="96">
        <v>44197.0</v>
      </c>
      <c r="B25" s="96">
        <v>44897.0</v>
      </c>
      <c r="C25" s="97" t="s">
        <v>257</v>
      </c>
      <c r="D25" s="97" t="s">
        <v>258</v>
      </c>
      <c r="E25" s="97" t="s">
        <v>259</v>
      </c>
      <c r="F25" s="98">
        <v>24010.23</v>
      </c>
      <c r="G25" s="96">
        <v>44833.0</v>
      </c>
      <c r="H25" s="96">
        <v>44833.0</v>
      </c>
      <c r="I25" s="97" t="s">
        <v>262</v>
      </c>
      <c r="J25" s="97" t="s">
        <v>291</v>
      </c>
      <c r="K25" s="97" t="s">
        <v>292</v>
      </c>
      <c r="L25" s="98">
        <v>2000.0</v>
      </c>
      <c r="M25" s="98">
        <v>75413.59</v>
      </c>
      <c r="N25" s="100"/>
      <c r="O25" s="97" t="b">
        <v>1</v>
      </c>
      <c r="P25" s="98">
        <v>75846.18</v>
      </c>
      <c r="Q25" s="98">
        <v>75846.18</v>
      </c>
      <c r="R25" s="100"/>
      <c r="S25" s="100"/>
      <c r="T25" s="100"/>
      <c r="U25" s="100"/>
      <c r="V25" s="100"/>
      <c r="W25" s="100"/>
      <c r="X25" s="100"/>
      <c r="Y25" s="100"/>
      <c r="Z25" s="100"/>
    </row>
  </sheetData>
  <drawing r:id="rId1"/>
</worksheet>
</file>