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X07SlUoHiHdlC5u9FgYth+r0EAA=="/>
    </ext>
  </extLst>
</workbook>
</file>

<file path=xl/sharedStrings.xml><?xml version="1.0" encoding="utf-8"?>
<sst xmlns="http://schemas.openxmlformats.org/spreadsheetml/2006/main" count="291" uniqueCount="142">
  <si>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</si>
  <si>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</si>
  <si>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</si>
  <si>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</si>
  <si>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</si>
  <si>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</si>
  <si>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</si>
  <si>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</si>
  <si>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</si>
  <si>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</si>
  <si>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</si>
  <si>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 and J Bratton Development Executive Pension</t>
  </si>
  <si>
    <t xml:space="preserve">cash </t>
  </si>
  <si>
    <t>PSTR</t>
  </si>
  <si>
    <t>00819433RZ</t>
  </si>
  <si>
    <t>S&amp;J Bratton Ltd</t>
  </si>
  <si>
    <t>Y</t>
  </si>
  <si>
    <t>(2 loans)</t>
  </si>
  <si>
    <t>Principle Employer / Admin</t>
  </si>
  <si>
    <t>Registered Scheme Administrator Limited</t>
  </si>
  <si>
    <t>Stratford Collins</t>
  </si>
  <si>
    <t>N</t>
  </si>
  <si>
    <t>£68,363.77</t>
  </si>
  <si>
    <t>Admin ID:</t>
  </si>
  <si>
    <t>A0145081</t>
  </si>
  <si>
    <t>Terra Firma</t>
  </si>
  <si>
    <t>£78,306</t>
  </si>
  <si>
    <t>Venture Wales Venture Wales Building
Pentrebach, Merthyr Tydfil
Wales
CF48 4DR</t>
  </si>
  <si>
    <t>Smith UW Ltd</t>
  </si>
  <si>
    <t>Lilyalex Proper</t>
  </si>
  <si>
    <t>3rd Party Loan M Slade</t>
  </si>
  <si>
    <t>14/5/20</t>
  </si>
  <si>
    <t>TPL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</si>
  <si>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</si>
  <si>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</si>
  <si>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</si>
  <si>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</si>
  <si>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</si>
  <si>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</si>
  <si>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</si>
  <si>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</si>
  <si>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</si>
  <si>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</si>
  <si>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HERI HOTE LTD Loan interest</t>
  </si>
  <si>
    <t>M Slade interest</t>
  </si>
  <si>
    <t>SCORPION DEVELOP</t>
  </si>
  <si>
    <t>SPENCER S PO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</si>
  <si>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</si>
  <si>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</si>
  <si>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</si>
  <si>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</si>
  <si>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</si>
  <si>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</si>
  <si>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</si>
  <si>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</si>
  <si>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</si>
  <si>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</si>
  <si>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</si>
  <si>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</si>
  <si>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Natwest 1st</t>
  </si>
  <si>
    <t>Loan repayments In (Capital Only)</t>
  </si>
  <si>
    <t>October</t>
  </si>
  <si>
    <t>SJ BRATTON LOAN part repayment</t>
  </si>
  <si>
    <t>Charge: £ 8,715.60</t>
  </si>
  <si>
    <t>OUT</t>
  </si>
  <si>
    <t>November</t>
  </si>
  <si>
    <t>Natwest 2nd</t>
  </si>
  <si>
    <t>Transfer Out</t>
  </si>
  <si>
    <t>December</t>
  </si>
  <si>
    <t>Charge: £5,198.14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</si>
  <si>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</si>
  <si>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</si>
  <si>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</si>
  <si>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</si>
  <si>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</si>
  <si>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</si>
  <si>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</si>
  <si>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</si>
  <si>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</si>
  <si>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LILYALEX PROPERT loan interest</t>
  </si>
  <si>
    <t>Scheme Value</t>
  </si>
  <si>
    <t>LILYALEX loan interes returned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</si>
  <si>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</si>
  <si>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</si>
  <si>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</si>
  <si>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</si>
  <si>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</si>
  <si>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</si>
  <si>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</si>
  <si>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</si>
  <si>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</si>
  <si>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</si>
  <si>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</si>
  <si>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</si>
  <si>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</si>
  <si>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</si>
  <si>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</si>
  <si>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</si>
  <si>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</si>
  <si>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0000740000S&amp;JBRATTON</t>
  </si>
  <si>
    <t>VIR11223320012323</t>
  </si>
  <si>
    <t>GBP</t>
  </si>
  <si>
    <t>WDG</t>
  </si>
  <si>
    <t>000333788A</t>
  </si>
  <si>
    <t>PP Quarterly Admin Fee</t>
  </si>
  <si>
    <t>000335499A</t>
  </si>
  <si>
    <t>DPG</t>
  </si>
  <si>
    <t>000335497A</t>
  </si>
  <si>
    <t>LILYALEX PROPERTIE LOAN INTERE</t>
  </si>
  <si>
    <t>000338975A</t>
  </si>
  <si>
    <t>LILYALEX PROPERTIE LOAN IN</t>
  </si>
  <si>
    <t>000341258A</t>
  </si>
  <si>
    <t>000341276A</t>
  </si>
  <si>
    <t>M SLADE</t>
  </si>
  <si>
    <t>000341339R</t>
  </si>
  <si>
    <t>000341336A</t>
  </si>
  <si>
    <t>000342401A</t>
  </si>
  <si>
    <t>LILYALEX PROPERTIE Loan Intere</t>
  </si>
  <si>
    <t>000343726A</t>
  </si>
  <si>
    <t>000345516A</t>
  </si>
  <si>
    <t>000347536A</t>
  </si>
  <si>
    <t>M SLADE SLADE PENTREHWNT</t>
  </si>
  <si>
    <t>000348937A</t>
  </si>
  <si>
    <t>LILYALEX PROPERTIE LOAN INTRES</t>
  </si>
  <si>
    <t>000350102A</t>
  </si>
  <si>
    <t>20012323 QADMINFEE DR</t>
  </si>
  <si>
    <t>000351995A</t>
  </si>
  <si>
    <t>000353661A</t>
  </si>
  <si>
    <t>000355742A</t>
  </si>
  <si>
    <t>000357888A</t>
  </si>
  <si>
    <t>000358669A</t>
  </si>
  <si>
    <t>000359473A</t>
  </si>
  <si>
    <t>LILYALEX PROPERTIE Loan In</t>
  </si>
  <si>
    <t>000360691A</t>
  </si>
  <si>
    <t>000362556A</t>
  </si>
  <si>
    <t>LILYALEX PROPERTIE SJ BRATTON</t>
  </si>
  <si>
    <t>000364113A</t>
  </si>
  <si>
    <t>000366946A</t>
  </si>
  <si>
    <t>000368661A</t>
  </si>
  <si>
    <t>000370334A</t>
  </si>
  <si>
    <t>000372270A</t>
  </si>
  <si>
    <t>fees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</si>
</sst>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13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color rgb="FFFF0000"/>
      <name val="Calibri"/>
    </font>
    <font>
      <color theme="1"/>
      <name val="Calibri"/>
    </font>
    <font>
      <b/>
      <sz val="11.0"/>
      <color theme="1"/>
      <name val="Calibri"/>
    </font>
    <font>
      <b/>
      <color rgb="FFFF0000"/>
      <name val="Calibri"/>
    </font>
    <font>
      <b/>
      <color rgb="FFFF0000"/>
      <name val="Arial"/>
    </font>
    <font>
      <color rgb="FFFF0000"/>
      <name val="Arial"/>
    </font>
    <font>
      <b/>
      <color theme="1"/>
      <name val="Calibri"/>
    </font>
    <font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1" fillId="0" fontId="0" numFmtId="0" xfId="0" applyAlignment="1" applyBorder="1" applyFont="1">
      <alignment horizontal="left"/>
    </xf>
    <xf borderId="1" fillId="0" fontId="0" numFmtId="165" xfId="0" applyAlignment="1" applyBorder="1" applyFont="1" applyNumberFormat="1">
      <alignment horizontal="center"/>
    </xf>
    <xf borderId="1" fillId="0" fontId="0" numFmtId="166" xfId="0" applyAlignment="1" applyBorder="1" applyFont="1" applyNumberFormat="1">
      <alignment horizontal="center"/>
    </xf>
    <xf borderId="1" fillId="2" fontId="0" numFmtId="167" xfId="0" applyAlignment="1" applyBorder="1" applyFill="1" applyFont="1" applyNumberFormat="1">
      <alignment horizontal="left"/>
    </xf>
    <xf borderId="3" fillId="0" fontId="0" numFmtId="166" xfId="0" applyAlignment="1" applyBorder="1" applyFont="1" applyNumberFormat="1">
      <alignment horizontal="center"/>
    </xf>
    <xf borderId="3" fillId="0" fontId="0" numFmtId="167" xfId="0" applyAlignment="1" applyBorder="1" applyFont="1" applyNumberFormat="1">
      <alignment horizontal="center"/>
    </xf>
    <xf borderId="1" fillId="0" fontId="0" numFmtId="0" xfId="0" applyAlignment="1" applyBorder="1" applyFont="1">
      <alignment horizontal="left" vertical="bottom"/>
    </xf>
    <xf borderId="1" fillId="0" fontId="4" numFmtId="165" xfId="0" applyAlignment="1" applyBorder="1" applyFont="1" applyNumberFormat="1">
      <alignment horizontal="center" readingOrder="0"/>
    </xf>
    <xf borderId="1" fillId="0" fontId="0" numFmtId="165" xfId="0" applyAlignment="1" applyBorder="1" applyFont="1" applyNumberFormat="1">
      <alignment horizontal="center" readingOrder="0"/>
    </xf>
    <xf borderId="1" fillId="0" fontId="0" numFmtId="168" xfId="0" applyAlignment="1" applyBorder="1" applyFont="1" applyNumberFormat="1">
      <alignment horizontal="center"/>
    </xf>
    <xf borderId="1" fillId="0" fontId="4" numFmtId="167" xfId="0" applyAlignment="1" applyBorder="1" applyFont="1" applyNumberFormat="1">
      <alignment horizontal="center" readingOrder="0"/>
    </xf>
    <xf borderId="1" fillId="0" fontId="5" numFmtId="168" xfId="0" applyAlignment="1" applyBorder="1" applyFont="1" applyNumberFormat="1">
      <alignment horizontal="right" vertical="bottom"/>
    </xf>
    <xf borderId="3" fillId="0" fontId="0" numFmtId="167" xfId="0" applyAlignment="1" applyBorder="1" applyFont="1" applyNumberFormat="1">
      <alignment horizontal="center" readingOrder="0"/>
    </xf>
    <xf borderId="1" fillId="0" fontId="6" numFmtId="0" xfId="0" applyAlignment="1" applyBorder="1" applyFont="1">
      <alignment horizontal="left" readingOrder="0"/>
    </xf>
    <xf borderId="1" fillId="0" fontId="6" numFmtId="0" xfId="0" applyAlignment="1" applyBorder="1" applyFont="1">
      <alignment horizontal="center" readingOrder="0"/>
    </xf>
    <xf borderId="1" fillId="0" fontId="6" numFmtId="0" xfId="0" applyAlignment="1" applyBorder="1" applyFont="1">
      <alignment horizontal="center"/>
    </xf>
    <xf borderId="1" fillId="0" fontId="0" numFmtId="167" xfId="0" applyAlignment="1" applyBorder="1" applyFont="1" applyNumberFormat="1">
      <alignment horizontal="center"/>
    </xf>
    <xf borderId="0" fillId="0" fontId="6" numFmtId="0" xfId="0" applyFont="1"/>
    <xf borderId="0" fillId="0" fontId="3" numFmtId="0" xfId="0" applyAlignment="1" applyFont="1">
      <alignment horizontal="center"/>
    </xf>
    <xf borderId="3" fillId="0" fontId="4" numFmtId="167" xfId="0" applyAlignment="1" applyBorder="1" applyFont="1" applyNumberFormat="1">
      <alignment horizontal="center"/>
    </xf>
    <xf borderId="1" fillId="0" fontId="0" numFmtId="0" xfId="0" applyAlignment="1" applyBorder="1" applyFont="1">
      <alignment horizontal="left" readingOrder="0"/>
    </xf>
    <xf borderId="1" fillId="0" fontId="0" numFmtId="0" xfId="0" applyAlignment="1" applyBorder="1" applyFont="1">
      <alignment horizontal="center" readingOrder="0"/>
    </xf>
    <xf borderId="1" fillId="0" fontId="0" numFmtId="167" xfId="0" applyAlignment="1" applyBorder="1" applyFont="1" applyNumberFormat="1">
      <alignment horizontal="center" readingOrder="0"/>
    </xf>
    <xf borderId="1" fillId="0" fontId="0" numFmtId="0" xfId="0" applyAlignment="1" applyBorder="1" applyFont="1">
      <alignment horizontal="left" readingOrder="0"/>
    </xf>
    <xf borderId="3" fillId="0" fontId="0" numFmtId="165" xfId="0" applyAlignment="1" applyBorder="1" applyFont="1" applyNumberFormat="1">
      <alignment horizontal="center" readingOrder="0"/>
    </xf>
    <xf borderId="3" fillId="0" fontId="0" numFmtId="165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5" fillId="0" fontId="3" numFmtId="0" xfId="0" applyAlignment="1" applyBorder="1" applyFont="1">
      <alignment horizontal="center" shrinkToFit="0" wrapText="1"/>
    </xf>
    <xf borderId="6" fillId="0" fontId="3" numFmtId="165" xfId="0" applyAlignment="1" applyBorder="1" applyFont="1" applyNumberFormat="1">
      <alignment horizontal="center"/>
    </xf>
    <xf borderId="7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8" fillId="0" fontId="3" numFmtId="0" xfId="0" applyAlignment="1" applyBorder="1" applyFont="1">
      <alignment horizontal="center" shrinkToFit="0" wrapText="1"/>
    </xf>
    <xf borderId="9" fillId="0" fontId="3" numFmtId="165" xfId="0" applyAlignment="1" applyBorder="1" applyFont="1" applyNumberFormat="1">
      <alignment horizontal="center"/>
    </xf>
    <xf borderId="1" fillId="0" fontId="3" numFmtId="165" xfId="0" applyAlignment="1" applyBorder="1" applyFont="1" applyNumberFormat="1">
      <alignment horizontal="center"/>
    </xf>
    <xf borderId="10" fillId="0" fontId="3" numFmtId="0" xfId="0" applyAlignment="1" applyBorder="1" applyFont="1">
      <alignment horizontal="center"/>
    </xf>
    <xf borderId="1" fillId="0" fontId="7" numFmtId="165" xfId="0" applyAlignment="1" applyBorder="1" applyFont="1" applyNumberFormat="1">
      <alignment horizontal="center"/>
    </xf>
    <xf borderId="11" fillId="0" fontId="7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13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readingOrder="0" shrinkToFit="0" wrapText="1"/>
    </xf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0" xfId="0" applyAlignment="1" applyFont="1" applyNumberFormat="1">
      <alignment readingOrder="0"/>
    </xf>
    <xf borderId="0" fillId="0" fontId="0" numFmtId="170" xfId="0" applyFont="1" applyNumberFormat="1"/>
    <xf borderId="0" fillId="0" fontId="0" numFmtId="171" xfId="0" applyFont="1" applyNumberFormat="1"/>
    <xf borderId="0" fillId="0" fontId="8" numFmtId="4" xfId="0" applyAlignment="1" applyFont="1" applyNumberFormat="1">
      <alignment readingOrder="0"/>
    </xf>
    <xf borderId="0" fillId="0" fontId="6" numFmtId="0" xfId="0" applyAlignment="1" applyFont="1">
      <alignment readingOrder="0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 vertical="bottom"/>
    </xf>
    <xf borderId="0" fillId="2" fontId="0" numFmtId="165" xfId="0" applyAlignment="1" applyFont="1" applyNumberFormat="1">
      <alignment horizontal="center"/>
    </xf>
    <xf borderId="14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0" fillId="3" fontId="0" numFmtId="170" xfId="0" applyFill="1" applyFont="1" applyNumberFormat="1"/>
    <xf borderId="0" fillId="3" fontId="6" numFmtId="0" xfId="0" applyFont="1"/>
    <xf borderId="15" fillId="0" fontId="0" numFmtId="165" xfId="0" applyAlignment="1" applyBorder="1" applyFont="1" applyNumberFormat="1">
      <alignment horizontal="center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6" numFmtId="169" xfId="0" applyFont="1" applyNumberFormat="1"/>
    <xf borderId="0" fillId="0" fontId="11" numFmtId="0" xfId="0" applyFont="1"/>
    <xf borderId="0" fillId="0" fontId="11" numFmtId="169" xfId="0" applyFont="1" applyNumberFormat="1"/>
    <xf borderId="0" fillId="0" fontId="12" numFmtId="0" xfId="0" applyAlignment="1" applyFont="1">
      <alignment vertical="bottom"/>
    </xf>
    <xf borderId="0" fillId="0" fontId="12" numFmtId="168" xfId="0" applyAlignment="1" applyFont="1" applyNumberFormat="1">
      <alignment horizontal="right" vertical="bottom"/>
    </xf>
    <xf borderId="0" fillId="0" fontId="12" numFmtId="0" xfId="0" applyAlignment="1" applyFont="1">
      <alignment vertical="bottom"/>
    </xf>
    <xf borderId="0" fillId="0" fontId="12" numFmtId="4" xfId="0" applyAlignment="1" applyFont="1" applyNumberFormat="1">
      <alignment horizontal="right" vertical="bottom"/>
    </xf>
    <xf borderId="0" fillId="4" fontId="12" numFmtId="0" xfId="0" applyAlignment="1" applyFill="1" applyFont="1">
      <alignment vertical="bottom"/>
    </xf>
    <xf borderId="0" fillId="4" fontId="12" numFmtId="0" xfId="0" applyAlignment="1" applyFont="1">
      <alignment horizontal="right" vertical="bottom"/>
    </xf>
    <xf borderId="0" fillId="0" fontId="12" numFmtId="0" xfId="0" applyAlignment="1" applyFont="1">
      <alignment horizontal="center" vertical="bottom"/>
    </xf>
    <xf borderId="0" fillId="0" fontId="12" numFmtId="0" xfId="0" applyAlignment="1" applyFont="1">
      <alignment vertical="bottom"/>
    </xf>
    <xf borderId="0" fillId="4" fontId="12" numFmtId="4" xfId="0" applyAlignment="1" applyFont="1" applyNumberFormat="1">
      <alignment horizontal="right" vertical="bottom"/>
    </xf>
    <xf borderId="0" fillId="3" fontId="12" numFmtId="0" xfId="0" applyAlignment="1" applyFont="1">
      <alignment vertical="bottom"/>
    </xf>
    <xf borderId="0" fillId="3" fontId="12" numFmtId="0" xfId="0" applyAlignment="1" applyFont="1">
      <alignment horizontal="right" vertical="bottom"/>
    </xf>
    <xf borderId="0" fillId="5" fontId="12" numFmtId="0" xfId="0" applyAlignment="1" applyFill="1" applyFont="1">
      <alignment vertical="bottom"/>
    </xf>
    <xf borderId="0" fillId="5" fontId="12" numFmtId="0" xfId="0" applyAlignment="1" applyFont="1">
      <alignment horizontal="right" vertical="bottom"/>
    </xf>
    <xf borderId="0" fillId="0" fontId="12" numFmtId="0" xfId="0" applyAlignment="1" applyFont="1">
      <alignment horizontal="right" vertical="bottom"/>
    </xf>
    <xf borderId="0" fillId="0" fontId="12" numFmtId="172" xfId="0" applyAlignment="1" applyFont="1" applyNumberFormat="1">
      <alignment horizontal="right" vertical="bottom"/>
    </xf>
    <xf borderId="0" fillId="4" fontId="12" numFmtId="0" xfId="0" applyAlignment="1" applyFont="1">
      <alignment horizontal="right" vertical="bottom"/>
    </xf>
    <xf borderId="0" fillId="0" fontId="12" numFmtId="0" xfId="0" applyAlignment="1" applyFont="1">
      <alignment horizontal="center" vertical="bottom"/>
    </xf>
    <xf borderId="0" fillId="0" fontId="12" numFmtId="0" xfId="0" applyAlignment="1" applyFont="1">
      <alignment horizontal="right" vertical="bottom"/>
    </xf>
    <xf borderId="0" fillId="4" fontId="12" numFmtId="0" xfId="0" applyAlignment="1" applyFont="1">
      <alignment vertical="bottom"/>
    </xf>
    <xf borderId="0" fillId="0" fontId="6" numFmtId="4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4" t="s">
        <v>9</v>
      </c>
    </row>
    <row r="2">
      <c r="A2" s="5" t="s">
        <v>10</v>
      </c>
      <c r="B2" s="6" t="s">
        <v>11</v>
      </c>
      <c r="C2" s="7" t="s">
        <v>12</v>
      </c>
      <c r="D2" s="8"/>
      <c r="E2" s="8">
        <v>26446.71</v>
      </c>
      <c r="F2" s="8">
        <v>35027.18</v>
      </c>
      <c r="G2" s="8"/>
      <c r="H2" s="9"/>
      <c r="I2" s="10"/>
      <c r="J2" s="11"/>
      <c r="K2" s="12"/>
    </row>
    <row r="3">
      <c r="A3" s="5" t="s">
        <v>13</v>
      </c>
      <c r="B3" s="6" t="s">
        <v>14</v>
      </c>
      <c r="C3" s="13" t="s">
        <v>15</v>
      </c>
      <c r="D3" s="8" t="s">
        <v>16</v>
      </c>
      <c r="E3" s="14">
        <v>80219.16</v>
      </c>
      <c r="F3" s="15" t="s">
        <v>17</v>
      </c>
      <c r="G3" s="8"/>
      <c r="H3" s="16"/>
      <c r="I3" s="17">
        <v>7598.9</v>
      </c>
      <c r="J3" s="18"/>
      <c r="K3" s="19">
        <v>401.1</v>
      </c>
    </row>
    <row r="4">
      <c r="A4" s="5" t="s">
        <v>18</v>
      </c>
      <c r="B4" s="6" t="s">
        <v>19</v>
      </c>
      <c r="C4" s="20" t="s">
        <v>20</v>
      </c>
      <c r="D4" s="21" t="s">
        <v>21</v>
      </c>
      <c r="E4" s="21">
        <v>51173.33</v>
      </c>
      <c r="F4" s="22" t="s">
        <v>22</v>
      </c>
      <c r="G4" s="8"/>
      <c r="H4" s="16"/>
      <c r="I4" s="23"/>
      <c r="J4" s="12"/>
      <c r="K4" s="12"/>
    </row>
    <row r="5">
      <c r="A5" s="5" t="s">
        <v>23</v>
      </c>
      <c r="B5" s="6" t="s">
        <v>24</v>
      </c>
      <c r="C5" s="13" t="s">
        <v>25</v>
      </c>
      <c r="D5" s="8" t="s">
        <v>21</v>
      </c>
      <c r="E5" s="15">
        <v>55000.0</v>
      </c>
      <c r="F5" s="8" t="s">
        <v>26</v>
      </c>
      <c r="G5" s="8"/>
      <c r="H5" s="16"/>
      <c r="I5" s="23"/>
      <c r="J5" s="12"/>
      <c r="K5" s="12"/>
    </row>
    <row r="6">
      <c r="A6" s="5"/>
      <c r="B6" s="24" t="s">
        <v>27</v>
      </c>
      <c r="C6" s="7" t="s">
        <v>28</v>
      </c>
      <c r="D6" s="8" t="s">
        <v>21</v>
      </c>
      <c r="E6" s="8">
        <v>120000.0</v>
      </c>
      <c r="F6" s="8">
        <v>120000.0</v>
      </c>
      <c r="G6" s="8"/>
      <c r="H6" s="16"/>
      <c r="I6" s="23"/>
      <c r="J6" s="12"/>
      <c r="K6" s="12"/>
    </row>
    <row r="7">
      <c r="A7" s="5"/>
      <c r="B7" s="25"/>
      <c r="C7" s="7" t="s">
        <v>29</v>
      </c>
      <c r="D7" s="8" t="s">
        <v>21</v>
      </c>
      <c r="E7" s="8">
        <v>40000.0</v>
      </c>
      <c r="F7" s="8">
        <v>40000.0</v>
      </c>
      <c r="G7" s="8"/>
      <c r="H7" s="16"/>
      <c r="I7" s="23"/>
      <c r="J7" s="23"/>
      <c r="K7" s="26">
        <f>G32</f>
        <v>1583.38</v>
      </c>
    </row>
    <row r="8">
      <c r="A8" s="5"/>
      <c r="B8" s="6"/>
      <c r="C8" s="27" t="s">
        <v>30</v>
      </c>
      <c r="D8" s="8" t="s">
        <v>21</v>
      </c>
      <c r="E8" s="15">
        <v>20626.79</v>
      </c>
      <c r="F8" s="8">
        <v>0.0</v>
      </c>
      <c r="G8" s="15">
        <v>24000.0</v>
      </c>
      <c r="H8" s="28" t="s">
        <v>31</v>
      </c>
      <c r="I8" s="29">
        <v>3373.21</v>
      </c>
      <c r="J8" s="23"/>
      <c r="K8" s="19">
        <v>4319.19</v>
      </c>
    </row>
    <row r="9">
      <c r="A9" s="5"/>
      <c r="B9" s="6"/>
      <c r="C9" s="30" t="s">
        <v>32</v>
      </c>
      <c r="D9" s="31" t="s">
        <v>21</v>
      </c>
      <c r="E9" s="31">
        <v>70000.0</v>
      </c>
      <c r="F9" s="32"/>
      <c r="G9" s="32"/>
      <c r="H9" s="33"/>
      <c r="I9" s="33"/>
      <c r="J9" s="33"/>
      <c r="K9" s="33"/>
    </row>
    <row r="10">
      <c r="A10" s="5" t="s">
        <v>33</v>
      </c>
      <c r="B10" s="6"/>
      <c r="C10" s="34" t="s">
        <v>34</v>
      </c>
      <c r="D10" s="35"/>
      <c r="E10" s="36">
        <f t="shared" ref="E10:F10" si="1">E3</f>
        <v>80219.16</v>
      </c>
      <c r="F10" s="36" t="str">
        <f t="shared" si="1"/>
        <v>(2 loans)</v>
      </c>
      <c r="G10" s="36" t="str">
        <f t="shared" ref="G10:G11" si="2">G7</f>
        <v/>
      </c>
      <c r="H10" s="36"/>
      <c r="I10" s="36" t="str">
        <f t="shared" ref="I10:I11" si="3">I7</f>
        <v/>
      </c>
      <c r="J10" s="36"/>
      <c r="K10" s="36">
        <f>K3</f>
        <v>401.1</v>
      </c>
    </row>
    <row r="11">
      <c r="A11" s="5" t="s">
        <v>33</v>
      </c>
      <c r="B11" s="37"/>
      <c r="C11" s="38" t="s">
        <v>35</v>
      </c>
      <c r="D11" s="39"/>
      <c r="E11" s="40">
        <f>sum(E4:E9)</f>
        <v>356800.12</v>
      </c>
      <c r="F11" s="40">
        <f>sum(F4:F8)</f>
        <v>160000</v>
      </c>
      <c r="G11" s="40">
        <f t="shared" si="2"/>
        <v>24000</v>
      </c>
      <c r="H11" s="40"/>
      <c r="I11" s="40">
        <f t="shared" si="3"/>
        <v>3373.21</v>
      </c>
      <c r="J11" s="40"/>
      <c r="K11" s="40">
        <f>K7+K8</f>
        <v>5902.57</v>
      </c>
    </row>
    <row r="12">
      <c r="A12" s="5" t="s">
        <v>36</v>
      </c>
      <c r="B12" s="37"/>
      <c r="C12" s="41" t="s">
        <v>37</v>
      </c>
      <c r="D12" s="42" t="str">
        <f t="shared" ref="D12:G12" si="4">D2</f>
        <v/>
      </c>
      <c r="E12" s="42">
        <f t="shared" si="4"/>
        <v>26446.71</v>
      </c>
      <c r="F12" s="42">
        <f t="shared" si="4"/>
        <v>35027.18</v>
      </c>
      <c r="G12" s="43" t="str">
        <f t="shared" si="4"/>
        <v/>
      </c>
      <c r="H12" s="43"/>
      <c r="I12" s="43" t="str">
        <f>I2</f>
        <v/>
      </c>
      <c r="J12" s="43"/>
      <c r="K12" s="43" t="str">
        <f>K2</f>
        <v/>
      </c>
    </row>
    <row r="13">
      <c r="A13" s="5" t="s">
        <v>38</v>
      </c>
      <c r="B13" s="6"/>
      <c r="C13" s="44" t="s">
        <v>39</v>
      </c>
      <c r="D13" s="45">
        <f t="shared" ref="D13:G13" si="5">SUM(D10:D12)</f>
        <v>0</v>
      </c>
      <c r="E13" s="45">
        <f t="shared" si="5"/>
        <v>463465.99</v>
      </c>
      <c r="F13" s="45">
        <f t="shared" si="5"/>
        <v>195027.18</v>
      </c>
      <c r="G13" s="45">
        <f t="shared" si="5"/>
        <v>24000</v>
      </c>
      <c r="H13" s="45"/>
      <c r="I13" s="45">
        <f>SUM(I10:I12)</f>
        <v>3373.21</v>
      </c>
      <c r="J13" s="45"/>
      <c r="K13" s="45">
        <f>SUM(K10:K11)</f>
        <v>6303.67</v>
      </c>
    </row>
    <row r="14">
      <c r="A14" s="5" t="s">
        <v>40</v>
      </c>
      <c r="B14" s="46"/>
      <c r="J14" s="47"/>
    </row>
    <row r="15">
      <c r="A15" s="5" t="s">
        <v>41</v>
      </c>
      <c r="B15" s="48"/>
      <c r="C15" s="49"/>
      <c r="D15" s="50" t="s">
        <v>42</v>
      </c>
      <c r="E15" s="50" t="s">
        <v>43</v>
      </c>
      <c r="F15" s="51" t="s">
        <v>44</v>
      </c>
      <c r="G15" s="7" t="s">
        <v>29</v>
      </c>
      <c r="H15" s="52" t="s">
        <v>45</v>
      </c>
      <c r="I15" s="52" t="s">
        <v>46</v>
      </c>
      <c r="J15" s="47"/>
    </row>
    <row r="16">
      <c r="A16" s="53" t="s">
        <v>47</v>
      </c>
      <c r="B16" s="48">
        <v>0.0</v>
      </c>
      <c r="C16" s="24" t="s">
        <v>48</v>
      </c>
      <c r="D16" s="54">
        <v>371.25</v>
      </c>
      <c r="E16" s="55"/>
      <c r="I16" s="55"/>
      <c r="J16" s="47"/>
    </row>
    <row r="17">
      <c r="A17" s="53" t="s">
        <v>49</v>
      </c>
      <c r="B17" s="48">
        <v>0.0</v>
      </c>
      <c r="C17" s="24" t="s">
        <v>50</v>
      </c>
      <c r="D17" s="55"/>
      <c r="E17" s="55"/>
      <c r="F17" s="55"/>
      <c r="G17" s="55">
        <v>166.67</v>
      </c>
      <c r="H17" s="55"/>
      <c r="I17" s="55"/>
    </row>
    <row r="18">
      <c r="A18" s="53" t="s">
        <v>51</v>
      </c>
      <c r="B18" s="48">
        <v>0.0</v>
      </c>
      <c r="C18" s="24" t="s">
        <v>52</v>
      </c>
      <c r="D18" s="54">
        <v>371.25</v>
      </c>
      <c r="E18" s="55"/>
      <c r="F18" s="55">
        <v>769.24</v>
      </c>
      <c r="G18" s="55">
        <v>166.67</v>
      </c>
      <c r="H18" s="55"/>
    </row>
    <row r="19">
      <c r="A19" s="53" t="s">
        <v>53</v>
      </c>
      <c r="B19" s="48">
        <v>0.0</v>
      </c>
      <c r="C19" s="24" t="s">
        <v>54</v>
      </c>
      <c r="E19" s="55"/>
      <c r="F19" s="55">
        <v>769.24</v>
      </c>
      <c r="G19" s="55">
        <v>166.67</v>
      </c>
      <c r="H19" s="55"/>
      <c r="I19" s="54"/>
    </row>
    <row r="20">
      <c r="A20" s="53" t="s">
        <v>55</v>
      </c>
      <c r="B20" s="48">
        <v>0.0</v>
      </c>
      <c r="C20" s="24" t="s">
        <v>56</v>
      </c>
      <c r="D20" s="55"/>
      <c r="E20" s="55"/>
      <c r="F20" s="55">
        <v>769.24</v>
      </c>
      <c r="G20" s="55">
        <f>166.67</f>
        <v>166.67</v>
      </c>
      <c r="H20" s="55"/>
      <c r="I20" s="55"/>
    </row>
    <row r="21" ht="15.75" customHeight="1">
      <c r="A21" s="53" t="s">
        <v>57</v>
      </c>
      <c r="B21" s="48">
        <v>0.0</v>
      </c>
      <c r="C21" s="24" t="s">
        <v>58</v>
      </c>
      <c r="D21" s="56"/>
      <c r="E21" s="55"/>
      <c r="F21" s="55">
        <v>769.24</v>
      </c>
      <c r="G21" s="55">
        <v>166.67</v>
      </c>
      <c r="H21" s="55"/>
      <c r="I21" s="55"/>
      <c r="J21" s="57">
        <v>13913.74</v>
      </c>
      <c r="L21" s="58" t="s">
        <v>59</v>
      </c>
    </row>
    <row r="22" ht="15.75" customHeight="1">
      <c r="A22" s="53" t="s">
        <v>60</v>
      </c>
      <c r="B22" s="48">
        <v>0.0</v>
      </c>
      <c r="C22" s="24" t="s">
        <v>61</v>
      </c>
      <c r="D22" s="54"/>
      <c r="E22" s="55"/>
      <c r="F22" s="55">
        <v>769.24</v>
      </c>
      <c r="G22" s="55">
        <v>166.67</v>
      </c>
      <c r="H22" s="55"/>
      <c r="I22" s="59" t="s">
        <v>62</v>
      </c>
      <c r="J22" s="60">
        <v>8000.0</v>
      </c>
      <c r="L22" s="58" t="s">
        <v>63</v>
      </c>
    </row>
    <row r="23" ht="15.75" customHeight="1">
      <c r="A23" s="5" t="s">
        <v>64</v>
      </c>
      <c r="B23" s="48"/>
      <c r="C23" s="24" t="s">
        <v>65</v>
      </c>
      <c r="D23" s="55"/>
      <c r="F23" s="55">
        <v>769.24</v>
      </c>
      <c r="G23" s="55">
        <v>166.67</v>
      </c>
      <c r="H23" s="55"/>
      <c r="L23" s="58" t="s">
        <v>66</v>
      </c>
    </row>
    <row r="24" ht="15.75" customHeight="1">
      <c r="A24" s="53" t="s">
        <v>67</v>
      </c>
      <c r="B24" s="48">
        <v>0.0</v>
      </c>
      <c r="C24" s="24" t="s">
        <v>68</v>
      </c>
      <c r="D24" s="54">
        <v>371.25</v>
      </c>
      <c r="E24" s="55"/>
      <c r="F24" s="55">
        <v>769.24</v>
      </c>
      <c r="G24" s="55">
        <v>166.67</v>
      </c>
      <c r="H24" s="55"/>
      <c r="L24" s="58" t="s">
        <v>69</v>
      </c>
    </row>
    <row r="25" ht="15.75" customHeight="1">
      <c r="A25" s="53" t="s">
        <v>70</v>
      </c>
      <c r="B25" s="61">
        <v>0.0</v>
      </c>
      <c r="C25" s="24" t="s">
        <v>71</v>
      </c>
      <c r="D25" s="55"/>
      <c r="E25" s="55"/>
      <c r="F25" s="55">
        <v>769.24</v>
      </c>
      <c r="G25" s="55">
        <v>166.67</v>
      </c>
      <c r="H25" s="55"/>
      <c r="I25" s="55"/>
    </row>
    <row r="26" ht="15.75" customHeight="1">
      <c r="A26" s="53" t="s">
        <v>72</v>
      </c>
      <c r="B26" s="48">
        <v>0.0</v>
      </c>
      <c r="C26" s="24" t="s">
        <v>73</v>
      </c>
      <c r="D26" s="55"/>
      <c r="E26" s="55"/>
      <c r="F26" s="55">
        <v>769.24</v>
      </c>
      <c r="G26" s="55">
        <v>166.67</v>
      </c>
      <c r="H26" s="55"/>
      <c r="I26" s="55"/>
    </row>
    <row r="27" ht="15.75" customHeight="1">
      <c r="A27" s="53" t="s">
        <v>74</v>
      </c>
      <c r="B27" s="48">
        <v>0.0</v>
      </c>
      <c r="C27" s="24" t="s">
        <v>75</v>
      </c>
      <c r="D27" s="55"/>
      <c r="E27" s="55"/>
      <c r="F27" s="55">
        <v>769.24</v>
      </c>
      <c r="G27" s="55">
        <v>166.67</v>
      </c>
      <c r="H27" s="55"/>
      <c r="I27" s="55"/>
    </row>
    <row r="28" ht="15.75" customHeight="1">
      <c r="A28" s="53" t="s">
        <v>76</v>
      </c>
      <c r="B28" s="48">
        <v>0.0</v>
      </c>
      <c r="C28" s="24" t="s">
        <v>48</v>
      </c>
      <c r="D28" s="54">
        <v>371.25</v>
      </c>
      <c r="E28" s="55"/>
      <c r="F28" s="55"/>
      <c r="G28" s="55"/>
      <c r="H28" s="55"/>
      <c r="I28" s="55"/>
    </row>
    <row r="29" ht="15.75" customHeight="1">
      <c r="A29" s="53" t="s">
        <v>77</v>
      </c>
      <c r="B29" s="62">
        <f>D29</f>
        <v>1485</v>
      </c>
      <c r="D29" s="63">
        <f t="shared" ref="D29:G29" si="6">SUM(D16:D28)</f>
        <v>1485</v>
      </c>
      <c r="E29" s="63">
        <f t="shared" si="6"/>
        <v>0</v>
      </c>
      <c r="F29" s="63">
        <f t="shared" si="6"/>
        <v>7692.4</v>
      </c>
      <c r="G29" s="63">
        <f t="shared" si="6"/>
        <v>1833.37</v>
      </c>
      <c r="H29" s="63"/>
      <c r="I29" s="63"/>
    </row>
    <row r="30" ht="15.75" customHeight="1">
      <c r="A30" s="24" t="s">
        <v>78</v>
      </c>
      <c r="B30" s="48">
        <f>SUM(B16:B29)</f>
        <v>1485</v>
      </c>
      <c r="F30" s="64" t="s">
        <v>79</v>
      </c>
      <c r="G30" s="65">
        <v>500.01</v>
      </c>
    </row>
    <row r="31" ht="15.75" customHeight="1">
      <c r="A31" s="24" t="s">
        <v>80</v>
      </c>
      <c r="B31" s="66">
        <f>E13</f>
        <v>463465.99</v>
      </c>
      <c r="F31" s="64" t="s">
        <v>81</v>
      </c>
      <c r="G31" s="65">
        <v>-750.0</v>
      </c>
    </row>
    <row r="32" ht="15.75" customHeight="1">
      <c r="F32" s="67"/>
      <c r="G32" s="68">
        <f>G29+G30+G31</f>
        <v>1583.38</v>
      </c>
      <c r="H32" s="55"/>
    </row>
    <row r="33" ht="15.75" customHeight="1"/>
    <row r="34" ht="15.75" customHeight="1"/>
    <row r="35" ht="15.75" customHeight="1">
      <c r="B35" s="69"/>
    </row>
    <row r="36" ht="15.75" customHeight="1">
      <c r="B36" s="69"/>
    </row>
    <row r="37" ht="15.75" customHeight="1">
      <c r="B37" s="69"/>
    </row>
    <row r="38" ht="15.75" customHeight="1"/>
    <row r="39" ht="15.75" customHeight="1">
      <c r="B39" s="69"/>
    </row>
    <row r="40" ht="15.75" customHeight="1">
      <c r="A40" s="70"/>
      <c r="B40" s="7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1.0"/>
  </cols>
  <sheetData>
    <row r="1">
      <c r="A1" s="72" t="s">
        <v>82</v>
      </c>
      <c r="B1" s="72" t="s">
        <v>83</v>
      </c>
      <c r="C1" s="72" t="s">
        <v>84</v>
      </c>
      <c r="D1" s="72" t="s">
        <v>85</v>
      </c>
      <c r="E1" s="72" t="s">
        <v>86</v>
      </c>
      <c r="F1" s="72" t="s">
        <v>87</v>
      </c>
      <c r="G1" s="72" t="s">
        <v>88</v>
      </c>
      <c r="H1" s="72" t="s">
        <v>89</v>
      </c>
      <c r="I1" s="72" t="s">
        <v>90</v>
      </c>
      <c r="J1" s="72" t="s">
        <v>91</v>
      </c>
      <c r="K1" s="72" t="s">
        <v>92</v>
      </c>
      <c r="L1" s="72" t="s">
        <v>93</v>
      </c>
      <c r="M1" s="72" t="s">
        <v>94</v>
      </c>
      <c r="N1" s="72" t="s">
        <v>95</v>
      </c>
      <c r="O1" s="72" t="s">
        <v>96</v>
      </c>
      <c r="P1" s="72" t="s">
        <v>97</v>
      </c>
      <c r="Q1" s="72" t="s">
        <v>98</v>
      </c>
      <c r="R1" s="72"/>
      <c r="S1" s="72"/>
      <c r="T1" s="72"/>
      <c r="U1" s="72"/>
      <c r="V1" s="72"/>
      <c r="W1" s="72"/>
      <c r="X1" s="72"/>
      <c r="Y1" s="72"/>
      <c r="Z1" s="72"/>
    </row>
    <row r="2">
      <c r="A2" s="73">
        <v>43927.0</v>
      </c>
      <c r="B2" s="73">
        <v>44292.0</v>
      </c>
      <c r="C2" s="74" t="s">
        <v>99</v>
      </c>
      <c r="D2" s="74" t="s">
        <v>100</v>
      </c>
      <c r="E2" s="74" t="s">
        <v>101</v>
      </c>
      <c r="F2" s="75">
        <v>35027.18</v>
      </c>
      <c r="G2" s="73">
        <v>43952.0</v>
      </c>
      <c r="H2" s="73">
        <v>43951.0</v>
      </c>
      <c r="I2" s="74" t="s">
        <v>102</v>
      </c>
      <c r="J2" s="74" t="s">
        <v>103</v>
      </c>
      <c r="K2" s="76" t="s">
        <v>104</v>
      </c>
      <c r="L2" s="77">
        <v>-371.25</v>
      </c>
      <c r="M2" s="75">
        <v>34655.93</v>
      </c>
      <c r="N2" s="74"/>
      <c r="O2" s="78" t="b">
        <v>1</v>
      </c>
      <c r="P2" s="75">
        <v>26446.71</v>
      </c>
      <c r="Q2" s="79"/>
      <c r="R2" s="79"/>
      <c r="S2" s="79"/>
    </row>
    <row r="3">
      <c r="A3" s="73">
        <v>43927.0</v>
      </c>
      <c r="B3" s="73">
        <v>44292.0</v>
      </c>
      <c r="C3" s="74" t="s">
        <v>99</v>
      </c>
      <c r="D3" s="74" t="s">
        <v>100</v>
      </c>
      <c r="E3" s="74" t="s">
        <v>101</v>
      </c>
      <c r="F3" s="75">
        <v>35027.18</v>
      </c>
      <c r="G3" s="73">
        <v>43965.0</v>
      </c>
      <c r="H3" s="73">
        <v>43964.0</v>
      </c>
      <c r="I3" s="74" t="s">
        <v>102</v>
      </c>
      <c r="J3" s="74" t="s">
        <v>105</v>
      </c>
      <c r="K3" s="76" t="s">
        <v>30</v>
      </c>
      <c r="L3" s="80">
        <v>-24000.0</v>
      </c>
      <c r="M3" s="75">
        <v>10655.93</v>
      </c>
      <c r="N3" s="74"/>
      <c r="O3" s="78" t="b">
        <v>1</v>
      </c>
      <c r="P3" s="75">
        <v>26446.71</v>
      </c>
      <c r="Q3" s="79"/>
      <c r="R3" s="79"/>
      <c r="S3" s="79"/>
    </row>
    <row r="4">
      <c r="A4" s="73">
        <v>43927.0</v>
      </c>
      <c r="B4" s="73">
        <v>44292.0</v>
      </c>
      <c r="C4" s="74" t="s">
        <v>99</v>
      </c>
      <c r="D4" s="74" t="s">
        <v>100</v>
      </c>
      <c r="E4" s="74" t="s">
        <v>101</v>
      </c>
      <c r="F4" s="75">
        <v>35027.18</v>
      </c>
      <c r="G4" s="73">
        <v>43965.0</v>
      </c>
      <c r="H4" s="73">
        <v>43964.0</v>
      </c>
      <c r="I4" s="74" t="s">
        <v>106</v>
      </c>
      <c r="J4" s="74" t="s">
        <v>107</v>
      </c>
      <c r="K4" s="74" t="s">
        <v>108</v>
      </c>
      <c r="L4" s="77">
        <v>166.67</v>
      </c>
      <c r="M4" s="75">
        <v>10822.6</v>
      </c>
      <c r="N4" s="74"/>
      <c r="O4" s="78" t="b">
        <v>1</v>
      </c>
      <c r="P4" s="75">
        <v>26446.71</v>
      </c>
      <c r="Q4" s="79"/>
      <c r="R4" s="79"/>
      <c r="S4" s="79"/>
    </row>
    <row r="5">
      <c r="A5" s="73">
        <v>43927.0</v>
      </c>
      <c r="B5" s="73">
        <v>44292.0</v>
      </c>
      <c r="C5" s="74" t="s">
        <v>99</v>
      </c>
      <c r="D5" s="74" t="s">
        <v>100</v>
      </c>
      <c r="E5" s="74" t="s">
        <v>101</v>
      </c>
      <c r="F5" s="75">
        <v>35027.18</v>
      </c>
      <c r="G5" s="73">
        <v>43994.0</v>
      </c>
      <c r="H5" s="73">
        <v>43994.0</v>
      </c>
      <c r="I5" s="74" t="s">
        <v>106</v>
      </c>
      <c r="J5" s="74" t="s">
        <v>109</v>
      </c>
      <c r="K5" s="74" t="s">
        <v>110</v>
      </c>
      <c r="L5" s="77">
        <v>166.67</v>
      </c>
      <c r="M5" s="75">
        <v>10989.27</v>
      </c>
      <c r="N5" s="74"/>
      <c r="O5" s="78" t="b">
        <v>1</v>
      </c>
      <c r="P5" s="75">
        <v>26446.71</v>
      </c>
      <c r="Q5" s="79"/>
      <c r="R5" s="79"/>
      <c r="S5" s="79"/>
    </row>
    <row r="6">
      <c r="A6" s="73">
        <v>43927.0</v>
      </c>
      <c r="B6" s="73">
        <v>44292.0</v>
      </c>
      <c r="C6" s="74" t="s">
        <v>99</v>
      </c>
      <c r="D6" s="74" t="s">
        <v>100</v>
      </c>
      <c r="E6" s="74" t="s">
        <v>101</v>
      </c>
      <c r="F6" s="75">
        <v>35027.18</v>
      </c>
      <c r="G6" s="73">
        <v>44015.0</v>
      </c>
      <c r="H6" s="73">
        <v>44011.0</v>
      </c>
      <c r="I6" s="74" t="s">
        <v>102</v>
      </c>
      <c r="J6" s="74" t="s">
        <v>111</v>
      </c>
      <c r="K6" s="76" t="s">
        <v>104</v>
      </c>
      <c r="L6" s="80">
        <v>-371.25</v>
      </c>
      <c r="M6" s="75">
        <v>10618.02</v>
      </c>
      <c r="N6" s="74"/>
      <c r="O6" s="78" t="b">
        <v>1</v>
      </c>
      <c r="P6" s="75">
        <v>26446.71</v>
      </c>
      <c r="Q6" s="79"/>
      <c r="R6" s="79"/>
      <c r="S6" s="79"/>
    </row>
    <row r="7">
      <c r="A7" s="73">
        <v>43927.0</v>
      </c>
      <c r="B7" s="73">
        <v>44292.0</v>
      </c>
      <c r="C7" s="74" t="s">
        <v>99</v>
      </c>
      <c r="D7" s="74" t="s">
        <v>100</v>
      </c>
      <c r="E7" s="74" t="s">
        <v>101</v>
      </c>
      <c r="F7" s="75">
        <v>35027.18</v>
      </c>
      <c r="G7" s="73">
        <v>44015.0</v>
      </c>
      <c r="H7" s="73">
        <v>44008.0</v>
      </c>
      <c r="I7" s="74" t="s">
        <v>106</v>
      </c>
      <c r="J7" s="74" t="s">
        <v>112</v>
      </c>
      <c r="K7" s="81" t="s">
        <v>113</v>
      </c>
      <c r="L7" s="82">
        <v>769.24</v>
      </c>
      <c r="M7" s="75">
        <v>11387.26</v>
      </c>
      <c r="N7" s="74"/>
      <c r="O7" s="78" t="b">
        <v>1</v>
      </c>
      <c r="P7" s="75">
        <v>26446.71</v>
      </c>
      <c r="Q7" s="79"/>
      <c r="R7" s="79"/>
      <c r="S7" s="79"/>
    </row>
    <row r="8">
      <c r="A8" s="73">
        <v>43927.0</v>
      </c>
      <c r="B8" s="73">
        <v>44292.0</v>
      </c>
      <c r="C8" s="74" t="s">
        <v>99</v>
      </c>
      <c r="D8" s="74" t="s">
        <v>100</v>
      </c>
      <c r="E8" s="74" t="s">
        <v>101</v>
      </c>
      <c r="F8" s="75">
        <v>35027.18</v>
      </c>
      <c r="G8" s="73">
        <v>44018.0</v>
      </c>
      <c r="H8" s="73">
        <v>44018.0</v>
      </c>
      <c r="I8" s="74" t="s">
        <v>106</v>
      </c>
      <c r="J8" s="74" t="s">
        <v>114</v>
      </c>
      <c r="K8" s="83" t="s">
        <v>79</v>
      </c>
      <c r="L8" s="84">
        <v>500.01</v>
      </c>
      <c r="M8" s="75">
        <v>11887.27</v>
      </c>
      <c r="N8" s="74"/>
      <c r="O8" s="78" t="b">
        <v>1</v>
      </c>
      <c r="P8" s="75">
        <v>26446.71</v>
      </c>
      <c r="Q8" s="79"/>
      <c r="R8" s="79"/>
      <c r="S8" s="79"/>
    </row>
    <row r="9">
      <c r="A9" s="73">
        <v>43927.0</v>
      </c>
      <c r="B9" s="73">
        <v>44292.0</v>
      </c>
      <c r="C9" s="74" t="s">
        <v>99</v>
      </c>
      <c r="D9" s="74" t="s">
        <v>100</v>
      </c>
      <c r="E9" s="74" t="s">
        <v>101</v>
      </c>
      <c r="F9" s="75">
        <v>35027.18</v>
      </c>
      <c r="G9" s="73">
        <v>44018.0</v>
      </c>
      <c r="H9" s="73">
        <v>44018.0</v>
      </c>
      <c r="I9" s="74" t="s">
        <v>102</v>
      </c>
      <c r="J9" s="74" t="s">
        <v>115</v>
      </c>
      <c r="K9" s="83" t="s">
        <v>81</v>
      </c>
      <c r="L9" s="84">
        <v>-750.0</v>
      </c>
      <c r="M9" s="75">
        <v>11137.27</v>
      </c>
      <c r="N9" s="74"/>
      <c r="O9" s="78" t="b">
        <v>1</v>
      </c>
      <c r="P9" s="75">
        <v>26446.71</v>
      </c>
      <c r="Q9" s="79"/>
      <c r="R9" s="79"/>
      <c r="S9" s="79"/>
    </row>
    <row r="10">
      <c r="A10" s="73">
        <v>43927.0</v>
      </c>
      <c r="B10" s="73">
        <v>44292.0</v>
      </c>
      <c r="C10" s="74" t="s">
        <v>99</v>
      </c>
      <c r="D10" s="74" t="s">
        <v>100</v>
      </c>
      <c r="E10" s="74" t="s">
        <v>101</v>
      </c>
      <c r="F10" s="75">
        <v>35027.18</v>
      </c>
      <c r="G10" s="73">
        <v>44025.0</v>
      </c>
      <c r="H10" s="73">
        <v>44025.0</v>
      </c>
      <c r="I10" s="74" t="s">
        <v>106</v>
      </c>
      <c r="J10" s="74" t="s">
        <v>116</v>
      </c>
      <c r="K10" s="74" t="s">
        <v>117</v>
      </c>
      <c r="L10" s="80">
        <v>166.67</v>
      </c>
      <c r="M10" s="75">
        <v>11303.94</v>
      </c>
      <c r="N10" s="74"/>
      <c r="O10" s="78" t="b">
        <v>1</v>
      </c>
      <c r="P10" s="75">
        <v>26446.71</v>
      </c>
      <c r="Q10" s="79"/>
      <c r="R10" s="79"/>
      <c r="S10" s="79"/>
    </row>
    <row r="11">
      <c r="A11" s="73">
        <v>43927.0</v>
      </c>
      <c r="B11" s="73">
        <v>44292.0</v>
      </c>
      <c r="C11" s="74" t="s">
        <v>99</v>
      </c>
      <c r="D11" s="74" t="s">
        <v>100</v>
      </c>
      <c r="E11" s="74" t="s">
        <v>101</v>
      </c>
      <c r="F11" s="75">
        <v>35027.18</v>
      </c>
      <c r="G11" s="73">
        <v>44036.0</v>
      </c>
      <c r="H11" s="73">
        <v>44036.0</v>
      </c>
      <c r="I11" s="74" t="s">
        <v>106</v>
      </c>
      <c r="J11" s="74" t="s">
        <v>118</v>
      </c>
      <c r="K11" s="81" t="s">
        <v>113</v>
      </c>
      <c r="L11" s="82">
        <v>769.24</v>
      </c>
      <c r="M11" s="75">
        <v>12073.18</v>
      </c>
      <c r="N11" s="74"/>
      <c r="O11" s="78" t="b">
        <v>1</v>
      </c>
      <c r="P11" s="75">
        <v>26446.71</v>
      </c>
      <c r="Q11" s="79"/>
      <c r="R11" s="79"/>
      <c r="S11" s="79"/>
    </row>
    <row r="12">
      <c r="A12" s="73">
        <v>43927.0</v>
      </c>
      <c r="B12" s="73">
        <v>44292.0</v>
      </c>
      <c r="C12" s="74" t="s">
        <v>99</v>
      </c>
      <c r="D12" s="74" t="s">
        <v>100</v>
      </c>
      <c r="E12" s="74" t="s">
        <v>101</v>
      </c>
      <c r="F12" s="75">
        <v>35027.18</v>
      </c>
      <c r="G12" s="73">
        <v>44057.0</v>
      </c>
      <c r="H12" s="73">
        <v>44055.0</v>
      </c>
      <c r="I12" s="74" t="s">
        <v>106</v>
      </c>
      <c r="J12" s="74" t="s">
        <v>119</v>
      </c>
      <c r="K12" s="74" t="s">
        <v>110</v>
      </c>
      <c r="L12" s="77">
        <v>166.67</v>
      </c>
      <c r="M12" s="75">
        <v>12239.85</v>
      </c>
      <c r="N12" s="74"/>
      <c r="O12" s="78" t="b">
        <v>1</v>
      </c>
      <c r="P12" s="75">
        <v>26446.71</v>
      </c>
      <c r="Q12" s="79"/>
      <c r="R12" s="79"/>
      <c r="S12" s="79"/>
    </row>
    <row r="13">
      <c r="A13" s="73">
        <v>43927.0</v>
      </c>
      <c r="B13" s="73">
        <v>44292.0</v>
      </c>
      <c r="C13" s="74" t="s">
        <v>99</v>
      </c>
      <c r="D13" s="74" t="s">
        <v>100</v>
      </c>
      <c r="E13" s="74" t="s">
        <v>101</v>
      </c>
      <c r="F13" s="75">
        <v>35027.18</v>
      </c>
      <c r="G13" s="73">
        <v>44075.0</v>
      </c>
      <c r="H13" s="73">
        <v>44069.0</v>
      </c>
      <c r="I13" s="74" t="s">
        <v>106</v>
      </c>
      <c r="J13" s="74" t="s">
        <v>120</v>
      </c>
      <c r="K13" s="81" t="s">
        <v>121</v>
      </c>
      <c r="L13" s="82">
        <v>769.24</v>
      </c>
      <c r="M13" s="75">
        <v>13009.09</v>
      </c>
      <c r="N13" s="74"/>
      <c r="O13" s="78" t="b">
        <v>1</v>
      </c>
      <c r="P13" s="75">
        <v>26446.71</v>
      </c>
      <c r="Q13" s="79"/>
      <c r="R13" s="79"/>
      <c r="S13" s="79"/>
    </row>
    <row r="14">
      <c r="A14" s="73">
        <v>43927.0</v>
      </c>
      <c r="B14" s="73">
        <v>44292.0</v>
      </c>
      <c r="C14" s="74" t="s">
        <v>99</v>
      </c>
      <c r="D14" s="74" t="s">
        <v>100</v>
      </c>
      <c r="E14" s="74" t="s">
        <v>101</v>
      </c>
      <c r="F14" s="75">
        <v>35027.18</v>
      </c>
      <c r="G14" s="73">
        <v>44088.0</v>
      </c>
      <c r="H14" s="73">
        <v>44088.0</v>
      </c>
      <c r="I14" s="74" t="s">
        <v>106</v>
      </c>
      <c r="J14" s="74" t="s">
        <v>122</v>
      </c>
      <c r="K14" s="74" t="s">
        <v>123</v>
      </c>
      <c r="L14" s="77">
        <v>166.67</v>
      </c>
      <c r="M14" s="75">
        <v>13175.76</v>
      </c>
      <c r="N14" s="74"/>
      <c r="O14" s="78" t="b">
        <v>1</v>
      </c>
      <c r="P14" s="75">
        <v>26446.71</v>
      </c>
      <c r="Q14" s="79"/>
      <c r="R14" s="79"/>
      <c r="S14" s="79"/>
    </row>
    <row r="15">
      <c r="A15" s="73">
        <v>43927.0</v>
      </c>
      <c r="B15" s="73">
        <v>44292.0</v>
      </c>
      <c r="C15" s="74" t="s">
        <v>99</v>
      </c>
      <c r="D15" s="74" t="s">
        <v>100</v>
      </c>
      <c r="E15" s="74" t="s">
        <v>101</v>
      </c>
      <c r="F15" s="75">
        <v>35027.18</v>
      </c>
      <c r="G15" s="73">
        <v>44099.0</v>
      </c>
      <c r="H15" s="73">
        <v>44099.0</v>
      </c>
      <c r="I15" s="74" t="s">
        <v>106</v>
      </c>
      <c r="J15" s="74" t="s">
        <v>124</v>
      </c>
      <c r="K15" s="81" t="s">
        <v>121</v>
      </c>
      <c r="L15" s="82">
        <v>769.24</v>
      </c>
      <c r="M15" s="75">
        <v>13945.0</v>
      </c>
      <c r="N15" s="74"/>
      <c r="O15" s="78" t="b">
        <v>1</v>
      </c>
      <c r="P15" s="75">
        <v>26446.71</v>
      </c>
      <c r="Q15" s="79"/>
      <c r="R15" s="79"/>
      <c r="S15" s="79"/>
    </row>
    <row r="16">
      <c r="A16" s="73">
        <v>43927.0</v>
      </c>
      <c r="B16" s="73">
        <v>44292.0</v>
      </c>
      <c r="C16" s="74" t="s">
        <v>99</v>
      </c>
      <c r="D16" s="74" t="s">
        <v>100</v>
      </c>
      <c r="E16" s="74" t="s">
        <v>101</v>
      </c>
      <c r="F16" s="75">
        <v>35027.18</v>
      </c>
      <c r="G16" s="73">
        <v>44104.0</v>
      </c>
      <c r="H16" s="73">
        <v>44105.0</v>
      </c>
      <c r="I16" s="74" t="s">
        <v>102</v>
      </c>
      <c r="J16" s="85">
        <v>1.001546921E9</v>
      </c>
      <c r="K16" s="76" t="s">
        <v>125</v>
      </c>
      <c r="L16" s="77">
        <v>-371.25</v>
      </c>
      <c r="M16" s="75">
        <v>13573.75</v>
      </c>
      <c r="N16" s="74"/>
      <c r="O16" s="78" t="b">
        <v>1</v>
      </c>
      <c r="P16" s="75">
        <v>26446.71</v>
      </c>
      <c r="Q16" s="79"/>
      <c r="R16" s="79"/>
      <c r="S16" s="79"/>
    </row>
    <row r="17">
      <c r="A17" s="73">
        <v>43927.0</v>
      </c>
      <c r="B17" s="73">
        <v>44292.0</v>
      </c>
      <c r="C17" s="74" t="s">
        <v>99</v>
      </c>
      <c r="D17" s="74" t="s">
        <v>100</v>
      </c>
      <c r="E17" s="74" t="s">
        <v>101</v>
      </c>
      <c r="F17" s="75">
        <v>35027.18</v>
      </c>
      <c r="G17" s="86">
        <v>44116.0</v>
      </c>
      <c r="H17" s="86">
        <v>44116.0</v>
      </c>
      <c r="I17" s="74" t="s">
        <v>106</v>
      </c>
      <c r="J17" s="74" t="s">
        <v>126</v>
      </c>
      <c r="K17" s="74" t="s">
        <v>110</v>
      </c>
      <c r="L17" s="77">
        <v>166.67</v>
      </c>
      <c r="M17" s="75">
        <v>13740.42</v>
      </c>
      <c r="N17" s="74"/>
      <c r="O17" s="78" t="b">
        <v>1</v>
      </c>
      <c r="P17" s="75">
        <v>26446.71</v>
      </c>
      <c r="Q17" s="79"/>
      <c r="R17" s="79"/>
      <c r="S17" s="79"/>
    </row>
    <row r="18">
      <c r="A18" s="73">
        <v>43927.0</v>
      </c>
      <c r="B18" s="73">
        <v>44292.0</v>
      </c>
      <c r="C18" s="74" t="s">
        <v>99</v>
      </c>
      <c r="D18" s="74" t="s">
        <v>100</v>
      </c>
      <c r="E18" s="74" t="s">
        <v>101</v>
      </c>
      <c r="F18" s="75">
        <v>35027.18</v>
      </c>
      <c r="G18" s="86">
        <v>44131.0</v>
      </c>
      <c r="H18" s="86">
        <v>44131.0</v>
      </c>
      <c r="I18" s="74" t="s">
        <v>106</v>
      </c>
      <c r="J18" s="74" t="s">
        <v>127</v>
      </c>
      <c r="K18" s="81" t="s">
        <v>121</v>
      </c>
      <c r="L18" s="82">
        <v>769.24</v>
      </c>
      <c r="M18" s="75">
        <v>14509.66</v>
      </c>
      <c r="N18" s="74"/>
      <c r="O18" s="78" t="b">
        <v>1</v>
      </c>
      <c r="P18" s="75">
        <v>26446.71</v>
      </c>
      <c r="Q18" s="79"/>
      <c r="R18" s="79"/>
      <c r="S18" s="79"/>
    </row>
    <row r="19">
      <c r="A19" s="73">
        <v>43927.0</v>
      </c>
      <c r="B19" s="73">
        <v>44292.0</v>
      </c>
      <c r="C19" s="79" t="s">
        <v>99</v>
      </c>
      <c r="D19" s="79" t="s">
        <v>100</v>
      </c>
      <c r="E19" s="79" t="s">
        <v>101</v>
      </c>
      <c r="F19" s="75">
        <v>35027.18</v>
      </c>
      <c r="G19" s="86">
        <v>44148.0</v>
      </c>
      <c r="H19" s="86">
        <v>44147.0</v>
      </c>
      <c r="I19" s="79" t="s">
        <v>106</v>
      </c>
      <c r="J19" s="79" t="s">
        <v>128</v>
      </c>
      <c r="K19" s="79" t="s">
        <v>108</v>
      </c>
      <c r="L19" s="87">
        <v>166.67</v>
      </c>
      <c r="M19" s="75">
        <v>14676.33</v>
      </c>
      <c r="N19" s="79"/>
      <c r="O19" s="88" t="b">
        <v>1</v>
      </c>
      <c r="P19" s="75">
        <v>26446.71</v>
      </c>
      <c r="Q19" s="79"/>
      <c r="R19" s="79"/>
      <c r="S19" s="79"/>
    </row>
    <row r="20">
      <c r="A20" s="73">
        <v>43927.0</v>
      </c>
      <c r="B20" s="73">
        <v>44292.0</v>
      </c>
      <c r="C20" s="79" t="s">
        <v>99</v>
      </c>
      <c r="D20" s="79" t="s">
        <v>100</v>
      </c>
      <c r="E20" s="79" t="s">
        <v>101</v>
      </c>
      <c r="F20" s="75">
        <v>35027.18</v>
      </c>
      <c r="G20" s="73">
        <v>44166.0</v>
      </c>
      <c r="H20" s="86">
        <v>44165.0</v>
      </c>
      <c r="I20" s="79" t="s">
        <v>106</v>
      </c>
      <c r="J20" s="79" t="s">
        <v>129</v>
      </c>
      <c r="K20" s="81" t="s">
        <v>121</v>
      </c>
      <c r="L20" s="82">
        <v>769.24</v>
      </c>
      <c r="M20" s="75">
        <v>15445.57</v>
      </c>
      <c r="N20" s="79"/>
      <c r="O20" s="88" t="b">
        <v>1</v>
      </c>
      <c r="P20" s="75">
        <v>26446.71</v>
      </c>
      <c r="Q20" s="79"/>
      <c r="R20" s="79"/>
      <c r="S20" s="79"/>
    </row>
    <row r="21">
      <c r="A21" s="73">
        <v>43927.0</v>
      </c>
      <c r="B21" s="73">
        <v>44292.0</v>
      </c>
      <c r="C21" s="79" t="s">
        <v>99</v>
      </c>
      <c r="D21" s="79" t="s">
        <v>100</v>
      </c>
      <c r="E21" s="79" t="s">
        <v>101</v>
      </c>
      <c r="F21" s="75">
        <v>35027.18</v>
      </c>
      <c r="G21" s="73">
        <v>44172.0</v>
      </c>
      <c r="H21" s="73">
        <v>44169.0</v>
      </c>
      <c r="I21" s="79" t="s">
        <v>106</v>
      </c>
      <c r="J21" s="79" t="s">
        <v>130</v>
      </c>
      <c r="K21" s="79" t="s">
        <v>62</v>
      </c>
      <c r="L21" s="75">
        <v>8000.0</v>
      </c>
      <c r="M21" s="75">
        <v>23445.57</v>
      </c>
      <c r="N21" s="79"/>
      <c r="O21" s="88" t="b">
        <v>1</v>
      </c>
      <c r="P21" s="75">
        <v>26446.71</v>
      </c>
      <c r="Q21" s="79"/>
      <c r="R21" s="79"/>
      <c r="S21" s="79"/>
    </row>
    <row r="22">
      <c r="A22" s="73">
        <v>43927.0</v>
      </c>
      <c r="B22" s="73">
        <v>44292.0</v>
      </c>
      <c r="C22" s="79" t="s">
        <v>99</v>
      </c>
      <c r="D22" s="79" t="s">
        <v>100</v>
      </c>
      <c r="E22" s="79" t="s">
        <v>101</v>
      </c>
      <c r="F22" s="75">
        <v>35027.18</v>
      </c>
      <c r="G22" s="86">
        <v>44179.0</v>
      </c>
      <c r="H22" s="86">
        <v>44179.0</v>
      </c>
      <c r="I22" s="79" t="s">
        <v>106</v>
      </c>
      <c r="J22" s="79" t="s">
        <v>131</v>
      </c>
      <c r="K22" s="79" t="s">
        <v>132</v>
      </c>
      <c r="L22" s="87">
        <v>166.67</v>
      </c>
      <c r="M22" s="75">
        <v>23612.24</v>
      </c>
      <c r="N22" s="79"/>
      <c r="O22" s="88" t="b">
        <v>1</v>
      </c>
      <c r="P22" s="75">
        <v>26446.71</v>
      </c>
      <c r="Q22" s="79"/>
      <c r="R22" s="79"/>
      <c r="S22" s="79"/>
    </row>
    <row r="23">
      <c r="A23" s="73">
        <v>43927.0</v>
      </c>
      <c r="B23" s="73">
        <v>44292.0</v>
      </c>
      <c r="C23" s="79" t="s">
        <v>99</v>
      </c>
      <c r="D23" s="79" t="s">
        <v>100</v>
      </c>
      <c r="E23" s="79" t="s">
        <v>101</v>
      </c>
      <c r="F23" s="75">
        <v>35027.18</v>
      </c>
      <c r="G23" s="86">
        <v>44188.0</v>
      </c>
      <c r="H23" s="86">
        <v>44189.0</v>
      </c>
      <c r="I23" s="79" t="s">
        <v>102</v>
      </c>
      <c r="J23" s="89">
        <v>1.224694556E9</v>
      </c>
      <c r="K23" s="90" t="s">
        <v>125</v>
      </c>
      <c r="L23" s="87">
        <v>-371.25</v>
      </c>
      <c r="M23" s="75">
        <v>23240.99</v>
      </c>
      <c r="N23" s="79"/>
      <c r="O23" s="88" t="b">
        <v>1</v>
      </c>
      <c r="P23" s="75">
        <v>26446.71</v>
      </c>
      <c r="Q23" s="79"/>
      <c r="R23" s="79"/>
      <c r="S23" s="79"/>
    </row>
    <row r="24">
      <c r="A24" s="73">
        <v>43927.0</v>
      </c>
      <c r="B24" s="73">
        <v>44292.0</v>
      </c>
      <c r="C24" s="79" t="s">
        <v>99</v>
      </c>
      <c r="D24" s="79" t="s">
        <v>100</v>
      </c>
      <c r="E24" s="79" t="s">
        <v>101</v>
      </c>
      <c r="F24" s="75">
        <v>35027.18</v>
      </c>
      <c r="G24" s="86">
        <v>44189.0</v>
      </c>
      <c r="H24" s="86">
        <v>44188.0</v>
      </c>
      <c r="I24" s="79" t="s">
        <v>106</v>
      </c>
      <c r="J24" s="79" t="s">
        <v>133</v>
      </c>
      <c r="K24" s="81" t="s">
        <v>121</v>
      </c>
      <c r="L24" s="82">
        <v>769.24</v>
      </c>
      <c r="M24" s="75">
        <v>24010.23</v>
      </c>
      <c r="N24" s="79"/>
      <c r="O24" s="88" t="b">
        <v>1</v>
      </c>
      <c r="P24" s="75">
        <v>26446.71</v>
      </c>
      <c r="Q24" s="79"/>
      <c r="R24" s="79"/>
      <c r="S24" s="79"/>
    </row>
    <row r="25">
      <c r="A25" s="73">
        <v>43927.0</v>
      </c>
      <c r="B25" s="73">
        <v>44292.0</v>
      </c>
      <c r="C25" s="79" t="s">
        <v>99</v>
      </c>
      <c r="D25" s="79" t="s">
        <v>100</v>
      </c>
      <c r="E25" s="79" t="s">
        <v>101</v>
      </c>
      <c r="F25" s="75">
        <v>35027.18</v>
      </c>
      <c r="G25" s="73">
        <v>44209.0</v>
      </c>
      <c r="H25" s="73">
        <v>44208.0</v>
      </c>
      <c r="I25" s="79" t="s">
        <v>106</v>
      </c>
      <c r="J25" s="79" t="s">
        <v>134</v>
      </c>
      <c r="K25" s="79" t="s">
        <v>135</v>
      </c>
      <c r="L25" s="87">
        <v>166.67</v>
      </c>
      <c r="M25" s="75">
        <v>24176.9</v>
      </c>
      <c r="N25" s="79"/>
      <c r="O25" s="88" t="b">
        <v>1</v>
      </c>
      <c r="P25" s="75">
        <v>26446.71</v>
      </c>
      <c r="Q25" s="79"/>
      <c r="R25" s="79"/>
      <c r="S25" s="79"/>
    </row>
    <row r="26">
      <c r="A26" s="73">
        <v>43927.0</v>
      </c>
      <c r="B26" s="73">
        <v>44292.0</v>
      </c>
      <c r="C26" s="79" t="s">
        <v>99</v>
      </c>
      <c r="D26" s="79" t="s">
        <v>100</v>
      </c>
      <c r="E26" s="79" t="s">
        <v>101</v>
      </c>
      <c r="F26" s="75">
        <v>35027.18</v>
      </c>
      <c r="G26" s="73">
        <v>44223.0</v>
      </c>
      <c r="H26" s="73">
        <v>44223.0</v>
      </c>
      <c r="I26" s="79" t="s">
        <v>106</v>
      </c>
      <c r="J26" s="79" t="s">
        <v>136</v>
      </c>
      <c r="K26" s="81" t="s">
        <v>121</v>
      </c>
      <c r="L26" s="82">
        <v>769.24</v>
      </c>
      <c r="M26" s="75">
        <v>24946.14</v>
      </c>
      <c r="N26" s="79"/>
      <c r="O26" s="88" t="b">
        <v>1</v>
      </c>
      <c r="P26" s="75">
        <v>26446.71</v>
      </c>
      <c r="Q26" s="79"/>
      <c r="R26" s="79"/>
      <c r="S26" s="79"/>
    </row>
    <row r="27">
      <c r="A27" s="73">
        <v>43927.0</v>
      </c>
      <c r="B27" s="73">
        <v>44292.0</v>
      </c>
      <c r="C27" s="79" t="s">
        <v>99</v>
      </c>
      <c r="D27" s="79" t="s">
        <v>100</v>
      </c>
      <c r="E27" s="79" t="s">
        <v>101</v>
      </c>
      <c r="F27" s="75">
        <v>35027.18</v>
      </c>
      <c r="G27" s="73">
        <v>44239.0</v>
      </c>
      <c r="H27" s="73">
        <v>44239.0</v>
      </c>
      <c r="I27" s="79" t="s">
        <v>106</v>
      </c>
      <c r="J27" s="79" t="s">
        <v>137</v>
      </c>
      <c r="K27" s="79" t="s">
        <v>110</v>
      </c>
      <c r="L27" s="87">
        <v>166.67</v>
      </c>
      <c r="M27" s="75">
        <v>25112.81</v>
      </c>
      <c r="N27" s="79"/>
      <c r="O27" s="88" t="b">
        <v>1</v>
      </c>
      <c r="P27" s="75">
        <v>26446.71</v>
      </c>
      <c r="Q27" s="79"/>
      <c r="R27" s="79"/>
      <c r="S27" s="79"/>
    </row>
    <row r="28">
      <c r="A28" s="73">
        <v>43927.0</v>
      </c>
      <c r="B28" s="73">
        <v>44292.0</v>
      </c>
      <c r="C28" s="79" t="s">
        <v>99</v>
      </c>
      <c r="D28" s="79" t="s">
        <v>100</v>
      </c>
      <c r="E28" s="79" t="s">
        <v>101</v>
      </c>
      <c r="F28" s="75">
        <v>35027.18</v>
      </c>
      <c r="G28" s="73">
        <v>44256.0</v>
      </c>
      <c r="H28" s="73">
        <v>44256.0</v>
      </c>
      <c r="I28" s="79" t="s">
        <v>106</v>
      </c>
      <c r="J28" s="79" t="s">
        <v>138</v>
      </c>
      <c r="K28" s="81" t="s">
        <v>121</v>
      </c>
      <c r="L28" s="82">
        <v>769.24</v>
      </c>
      <c r="M28" s="75">
        <v>25882.05</v>
      </c>
      <c r="N28" s="79"/>
      <c r="O28" s="88" t="b">
        <v>1</v>
      </c>
      <c r="P28" s="75">
        <v>26446.71</v>
      </c>
      <c r="Q28" s="79"/>
      <c r="R28" s="79"/>
      <c r="S28" s="79"/>
    </row>
    <row r="29">
      <c r="A29" s="73">
        <v>43927.0</v>
      </c>
      <c r="B29" s="73">
        <v>44292.0</v>
      </c>
      <c r="C29" s="79" t="s">
        <v>99</v>
      </c>
      <c r="D29" s="79" t="s">
        <v>100</v>
      </c>
      <c r="E29" s="79" t="s">
        <v>101</v>
      </c>
      <c r="F29" s="75">
        <v>35027.18</v>
      </c>
      <c r="G29" s="73">
        <v>44267.0</v>
      </c>
      <c r="H29" s="73">
        <v>44267.0</v>
      </c>
      <c r="I29" s="79" t="s">
        <v>106</v>
      </c>
      <c r="J29" s="79" t="s">
        <v>139</v>
      </c>
      <c r="K29" s="79" t="s">
        <v>108</v>
      </c>
      <c r="L29" s="87">
        <v>166.67</v>
      </c>
      <c r="M29" s="75">
        <v>26048.72</v>
      </c>
      <c r="N29" s="79"/>
      <c r="O29" s="88" t="b">
        <v>1</v>
      </c>
      <c r="P29" s="75">
        <v>26446.71</v>
      </c>
      <c r="Q29" s="79"/>
      <c r="R29" s="79"/>
      <c r="S29" s="79"/>
    </row>
    <row r="30">
      <c r="A30" s="73">
        <v>43927.0</v>
      </c>
      <c r="B30" s="73">
        <v>44292.0</v>
      </c>
      <c r="C30" s="79" t="s">
        <v>99</v>
      </c>
      <c r="D30" s="79" t="s">
        <v>100</v>
      </c>
      <c r="E30" s="79" t="s">
        <v>101</v>
      </c>
      <c r="F30" s="75">
        <v>35027.18</v>
      </c>
      <c r="G30" s="73">
        <v>44284.0</v>
      </c>
      <c r="H30" s="73">
        <v>44284.0</v>
      </c>
      <c r="I30" s="79" t="s">
        <v>106</v>
      </c>
      <c r="J30" s="79" t="s">
        <v>140</v>
      </c>
      <c r="K30" s="81" t="s">
        <v>121</v>
      </c>
      <c r="L30" s="82">
        <v>769.24</v>
      </c>
      <c r="M30" s="75">
        <v>26817.96</v>
      </c>
      <c r="N30" s="79"/>
      <c r="O30" s="88" t="b">
        <v>1</v>
      </c>
      <c r="P30" s="75">
        <v>26446.71</v>
      </c>
      <c r="Q30" s="79"/>
      <c r="R30" s="79"/>
      <c r="S30" s="79"/>
    </row>
    <row r="31">
      <c r="A31" s="73">
        <v>43927.0</v>
      </c>
      <c r="B31" s="73">
        <v>44292.0</v>
      </c>
      <c r="C31" s="79" t="s">
        <v>99</v>
      </c>
      <c r="D31" s="79" t="s">
        <v>100</v>
      </c>
      <c r="E31" s="79" t="s">
        <v>101</v>
      </c>
      <c r="F31" s="75">
        <v>35027.18</v>
      </c>
      <c r="G31" s="73">
        <v>44286.0</v>
      </c>
      <c r="H31" s="73">
        <v>44287.0</v>
      </c>
      <c r="I31" s="79" t="s">
        <v>102</v>
      </c>
      <c r="J31" s="89">
        <v>4.01137543E8</v>
      </c>
      <c r="K31" s="90" t="s">
        <v>125</v>
      </c>
      <c r="L31" s="87">
        <v>-371.25</v>
      </c>
      <c r="M31" s="75">
        <v>26446.71</v>
      </c>
      <c r="N31" s="79"/>
      <c r="O31" s="88" t="b">
        <v>1</v>
      </c>
      <c r="P31" s="75">
        <v>26446.71</v>
      </c>
      <c r="Q31" s="79"/>
      <c r="R31" s="79"/>
      <c r="S31" s="79"/>
    </row>
    <row r="34">
      <c r="K34" s="79" t="s">
        <v>110</v>
      </c>
      <c r="L34" s="91">
        <f>L4+L5+L10+L12+L14+L17+L19+L22+L25+L27+L29</f>
        <v>1833.37</v>
      </c>
    </row>
    <row r="35">
      <c r="K35" s="58" t="s">
        <v>141</v>
      </c>
      <c r="L35" s="91">
        <f>L31+L23+L16+L6</f>
        <v>-1485</v>
      </c>
    </row>
    <row r="36">
      <c r="K36" s="92" t="s">
        <v>30</v>
      </c>
      <c r="L36" s="92">
        <v>-24000.0</v>
      </c>
    </row>
    <row r="37">
      <c r="K37" s="92" t="s">
        <v>113</v>
      </c>
      <c r="L37" s="92">
        <f>L30+L28+L26+L24+L20+L18+L15+L13+L11+L7</f>
        <v>7692.4</v>
      </c>
    </row>
    <row r="38">
      <c r="K38" s="92" t="s">
        <v>79</v>
      </c>
      <c r="L38" s="92">
        <v>500.01</v>
      </c>
    </row>
    <row r="39">
      <c r="K39" s="92" t="s">
        <v>81</v>
      </c>
      <c r="L39" s="92">
        <v>-750.0</v>
      </c>
    </row>
    <row r="40">
      <c r="K40" s="92" t="s">
        <v>62</v>
      </c>
      <c r="L40" s="92">
        <v>8000.0</v>
      </c>
    </row>
  </sheetData>
  <drawing r:id="rId1"/>
</worksheet>
</file>