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R\RF Investment Solutions Pension Scheme\Tax Returns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D23" i="1" l="1"/>
  <c r="B23" i="1"/>
  <c r="D20" i="1"/>
  <c r="E20" i="1"/>
  <c r="F20" i="1"/>
  <c r="G20" i="1"/>
  <c r="D21" i="1"/>
  <c r="E21" i="1"/>
  <c r="F21" i="1"/>
  <c r="G21" i="1"/>
  <c r="D22" i="1"/>
  <c r="E22" i="1"/>
  <c r="F22" i="1"/>
  <c r="G22" i="1"/>
  <c r="B22" i="1"/>
  <c r="B21" i="1"/>
  <c r="B20" i="1"/>
  <c r="E12" i="1"/>
  <c r="E11" i="1"/>
  <c r="B24" i="3"/>
  <c r="G39" i="3"/>
  <c r="B15" i="3"/>
  <c r="I30" i="3" l="1"/>
  <c r="H30" i="3" l="1"/>
  <c r="I15" i="3" l="1"/>
  <c r="E15" i="1" l="1"/>
  <c r="E16" i="1"/>
  <c r="E17" i="1"/>
  <c r="E18" i="1"/>
  <c r="B28" i="3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G38" i="2" l="1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<sst xmlns="http://schemas.openxmlformats.org/spreadsheetml/2006/main" count="131" uniqueCount="86">
  <si>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</si>
  <si>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</si>
  <si>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</si>
  <si>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</si>
  <si>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</si>
  <si>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</si>
  <si>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</si>
  <si>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</si>
  <si>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</si>
  <si>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</si>
  <si>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</si>
  <si>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</si>
  <si>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</si>
  <si>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</si>
  <si>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</si>
  <si>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</si>
  <si>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</si>
  <si>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</si>
  <si>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</si>
  <si>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</si>
  <si>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</si>
  <si>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</si>
  <si>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</si>
  <si>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</si>
  <si>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</si>
  <si>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</si>
  <si>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</si>
  <si>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</si>
  <si>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</si>
  <si>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</si>
  <si>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</si>
  <si>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</si>
  <si>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</si>
  <si>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</si>
  <si>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</si>
  <si>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</si>
  <si>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</si>
  <si>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</si>
  <si>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</si>
  <si>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</si>
  <si>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</si>
  <si>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</si>
  <si>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</si>
  <si>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</si>
  <si>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</si>
  <si>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</si>
  <si>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</si>
  <si>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</si>
  <si>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</si>
  <si>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</si>
  <si>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</si>
  <si>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</si>
  <si>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</si>
  <si>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</si>
  <si>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</si>
  <si>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</si>
  <si>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</si>
  <si>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</si>
  <si>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</si>
  <si>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</si>
  <si>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</si>
  <si>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</si>
  <si>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</si>
  <si>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</si>
  <si>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</si>
  <si>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</si>
  <si>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</si>
  <si>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</si>
  <si>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</si>
  <si>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>Member 2</t>
  </si>
  <si>
    <t>RSA</t>
  </si>
  <si>
    <t>Payment Date</t>
  </si>
  <si>
    <t>VAT - out</t>
  </si>
  <si>
    <t>property purchase</t>
  </si>
  <si>
    <t>Insurance - in</t>
  </si>
  <si>
    <t>RF Investment Solutions PS</t>
  </si>
  <si>
    <t>00810573RZ</t>
  </si>
  <si>
    <t>MRF Solutions Pref Shares</t>
  </si>
  <si>
    <t>Cash</t>
  </si>
  <si>
    <t>Skywatch Inn</t>
  </si>
  <si>
    <t>Glenmuir international</t>
  </si>
  <si>
    <t>powerscourt services</t>
  </si>
  <si>
    <t>dolphin loan note</t>
  </si>
  <si>
    <t>previous unconnected</t>
  </si>
  <si>
    <t>$50000</t>
  </si>
  <si>
    <t>glenmuir internation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</si>
</sst>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4" fontId="1" fillId="0" borderId="0" xfId="1" applyFont="1"/>
    <xf numFmtId="164" fontId="0" fillId="0" borderId="3" xfId="1" applyFont="1" applyBorder="1" applyAlignment="1">
      <alignment horizontal="center"/>
    </xf>
    <xf numFmtId="164" fontId="0" fillId="0" borderId="0" xfId="1" applyFont="1"/>
    <xf numFmtId="164" fontId="0" fillId="0" borderId="1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4" fontId="6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tabSelected="1" workbookViewId="0">
      <selection activeCell="B15" sqref="B15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71</v>
      </c>
      <c r="G2" s="49" t="s">
        <v>72</v>
      </c>
      <c r="H2" t="s">
        <v>74</v>
      </c>
      <c r="J2" s="49" t="s">
        <v>41</v>
      </c>
      <c r="K2" s="49" t="s">
        <v>42</v>
      </c>
      <c r="L2" s="49" t="s">
        <v>40</v>
      </c>
      <c r="M2" s="49" t="s">
        <v>43</v>
      </c>
    </row>
    <row r="3" spans="1:13" x14ac:dyDescent="0.25">
      <c r="A3" s="13" t="s">
        <v>19</v>
      </c>
      <c r="B3" s="41" t="s">
        <v>70</v>
      </c>
      <c r="E3" s="44"/>
      <c r="F3" t="s">
        <v>47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70</v>
      </c>
      <c r="E4" s="44"/>
      <c r="F4" t="s">
        <v>48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 t="s">
        <v>75</v>
      </c>
      <c r="E5" s="44"/>
      <c r="F5" t="s">
        <v>49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 t="s">
        <v>76</v>
      </c>
      <c r="C6" t="s">
        <v>69</v>
      </c>
      <c r="D6" s="39" t="s">
        <v>67</v>
      </c>
      <c r="E6" s="44" t="s">
        <v>68</v>
      </c>
      <c r="F6" t="s">
        <v>50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/>
      <c r="E7" s="44"/>
      <c r="F7" t="s">
        <v>51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52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53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54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0</v>
      </c>
      <c r="E11" s="44"/>
      <c r="F11" t="s">
        <v>55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56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57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C14">
        <v>34245</v>
      </c>
      <c r="E14" s="44"/>
      <c r="F14" t="s">
        <v>58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f>SUM(C14:C19)</f>
        <v>272103.33999999997</v>
      </c>
      <c r="C15">
        <v>27844.400000000001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  <c r="C16">
        <v>59241.46</v>
      </c>
    </row>
    <row r="17" spans="1:12" x14ac:dyDescent="0.25">
      <c r="A17" s="33" t="s">
        <v>28</v>
      </c>
      <c r="B17" s="32">
        <f>H15</f>
        <v>0</v>
      </c>
      <c r="C17">
        <v>38022.19</v>
      </c>
      <c r="G17" s="13" t="s">
        <v>35</v>
      </c>
      <c r="H17" s="13" t="s">
        <v>59</v>
      </c>
      <c r="I17" s="13" t="s">
        <v>73</v>
      </c>
    </row>
    <row r="18" spans="1:12" x14ac:dyDescent="0.25">
      <c r="A18" s="31" t="s">
        <v>29</v>
      </c>
      <c r="B18" s="32"/>
      <c r="C18">
        <v>62983.87</v>
      </c>
      <c r="G18" s="39">
        <v>229.5</v>
      </c>
      <c r="H18" s="39">
        <v>4.55</v>
      </c>
      <c r="I18" s="39"/>
    </row>
    <row r="19" spans="1:12" x14ac:dyDescent="0.25">
      <c r="A19" s="33" t="s">
        <v>30</v>
      </c>
      <c r="B19" s="32">
        <v>0</v>
      </c>
      <c r="C19">
        <v>49766.42</v>
      </c>
      <c r="G19" s="39">
        <v>480</v>
      </c>
      <c r="H19" s="39">
        <v>5.19</v>
      </c>
      <c r="I19" s="39"/>
    </row>
    <row r="20" spans="1:12" x14ac:dyDescent="0.25">
      <c r="A20" s="33" t="s">
        <v>31</v>
      </c>
      <c r="B20" s="32">
        <v>0</v>
      </c>
      <c r="G20" s="39">
        <v>360</v>
      </c>
      <c r="H20" s="39">
        <v>15.16</v>
      </c>
      <c r="I20" s="39"/>
    </row>
    <row r="21" spans="1:12" x14ac:dyDescent="0.25">
      <c r="A21" s="33" t="s">
        <v>32</v>
      </c>
      <c r="B21" s="32">
        <v>0</v>
      </c>
      <c r="G21" s="39">
        <v>35</v>
      </c>
      <c r="H21" s="39">
        <v>30.27</v>
      </c>
      <c r="I21" s="39"/>
    </row>
    <row r="22" spans="1:12" x14ac:dyDescent="0.25">
      <c r="A22" s="33" t="s">
        <v>33</v>
      </c>
      <c r="B22" s="32">
        <v>0</v>
      </c>
      <c r="G22" s="39">
        <v>720</v>
      </c>
      <c r="H22" s="39">
        <v>18.16</v>
      </c>
      <c r="I22" s="39"/>
    </row>
    <row r="23" spans="1:12" x14ac:dyDescent="0.25">
      <c r="A23" s="33" t="s">
        <v>34</v>
      </c>
      <c r="B23" s="32">
        <v>0</v>
      </c>
      <c r="D23" s="40"/>
      <c r="E23" s="34"/>
      <c r="G23" s="39">
        <v>1440</v>
      </c>
      <c r="H23" s="39">
        <v>20.16</v>
      </c>
      <c r="I23" s="39"/>
    </row>
    <row r="24" spans="1:12" ht="15.75" thickBot="1" x14ac:dyDescent="0.3">
      <c r="A24" s="33" t="s">
        <v>36</v>
      </c>
      <c r="B24" s="35">
        <f>G39</f>
        <v>18875.939999999999</v>
      </c>
      <c r="D24" s="40"/>
      <c r="E24" s="37"/>
      <c r="G24" s="39">
        <v>229.5</v>
      </c>
      <c r="H24" s="39">
        <v>29.73</v>
      </c>
      <c r="I24" s="39"/>
    </row>
    <row r="25" spans="1:12" ht="15.75" thickTop="1" x14ac:dyDescent="0.25">
      <c r="B25" s="32">
        <f>SUM(B11,B12,B13,B14,B15,B16,B17,B19,B20,B22,B21,B23,B24)</f>
        <v>290979.27999999997</v>
      </c>
      <c r="C25" s="36"/>
      <c r="D25" s="40"/>
      <c r="E25" s="38"/>
      <c r="G25" s="39">
        <v>480</v>
      </c>
      <c r="H25" s="39">
        <v>24.22</v>
      </c>
      <c r="I25" s="39"/>
    </row>
    <row r="26" spans="1:12" x14ac:dyDescent="0.25">
      <c r="B26" s="8"/>
      <c r="D26" s="40"/>
      <c r="E26" s="38"/>
      <c r="G26" s="39">
        <v>480</v>
      </c>
      <c r="H26" s="39">
        <v>16.36</v>
      </c>
      <c r="I26" s="39"/>
    </row>
    <row r="27" spans="1:12" x14ac:dyDescent="0.25">
      <c r="D27" s="40"/>
      <c r="E27" s="38"/>
      <c r="G27" s="39">
        <v>480</v>
      </c>
      <c r="H27" s="39">
        <v>7.08</v>
      </c>
      <c r="I27" s="39"/>
    </row>
    <row r="28" spans="1:12" x14ac:dyDescent="0.25">
      <c r="A28" t="s">
        <v>37</v>
      </c>
      <c r="B28" s="6">
        <f>Valuation!B23</f>
        <v>445084</v>
      </c>
      <c r="D28" s="40"/>
      <c r="E28" s="38"/>
      <c r="G28" s="77">
        <v>240</v>
      </c>
      <c r="H28" s="39">
        <v>6.41</v>
      </c>
      <c r="I28" s="39"/>
    </row>
    <row r="29" spans="1:12" x14ac:dyDescent="0.25">
      <c r="D29" s="40"/>
      <c r="G29" s="39">
        <v>229.5</v>
      </c>
      <c r="H29" s="39">
        <v>7.25</v>
      </c>
      <c r="I29" s="60"/>
    </row>
    <row r="30" spans="1:12" x14ac:dyDescent="0.25">
      <c r="B30" t="str">
        <f>B3</f>
        <v>RSA</v>
      </c>
      <c r="F30" s="13"/>
      <c r="G30" s="39">
        <v>8058.44</v>
      </c>
      <c r="H30" s="60">
        <f>SUM(H18:H29)</f>
        <v>184.54000000000002</v>
      </c>
      <c r="I30" s="48">
        <f>SUM(I18:I29)</f>
        <v>0</v>
      </c>
      <c r="J30" s="13"/>
      <c r="K30" s="13"/>
      <c r="L30" s="13"/>
    </row>
    <row r="31" spans="1:12" x14ac:dyDescent="0.25">
      <c r="B31" t="str">
        <f>B4</f>
        <v>RSA</v>
      </c>
      <c r="G31" s="39">
        <v>25</v>
      </c>
    </row>
    <row r="32" spans="1:12" x14ac:dyDescent="0.25">
      <c r="G32" s="39">
        <v>4</v>
      </c>
    </row>
    <row r="33" spans="7:7" x14ac:dyDescent="0.25">
      <c r="G33" s="39">
        <v>3900</v>
      </c>
    </row>
    <row r="34" spans="7:7" x14ac:dyDescent="0.25">
      <c r="G34" s="39">
        <v>25</v>
      </c>
    </row>
    <row r="35" spans="7:7" x14ac:dyDescent="0.25">
      <c r="G35" s="39">
        <v>300</v>
      </c>
    </row>
    <row r="36" spans="7:7" x14ac:dyDescent="0.25">
      <c r="G36" s="39">
        <v>300</v>
      </c>
    </row>
    <row r="37" spans="7:7" x14ac:dyDescent="0.25">
      <c r="G37" s="39">
        <v>360</v>
      </c>
    </row>
    <row r="38" spans="7:7" x14ac:dyDescent="0.25">
      <c r="G38" s="39">
        <v>500</v>
      </c>
    </row>
    <row r="39" spans="7:7" x14ac:dyDescent="0.25">
      <c r="G39" s="39">
        <f>SUM(G18:G38)</f>
        <v>18875.939999999999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topLeftCell="A3" workbookViewId="0">
      <selection activeCell="D24" sqref="D24"/>
    </sheetView>
  </sheetViews>
  <sheetFormatPr defaultRowHeight="15" x14ac:dyDescent="0.25"/>
  <cols>
    <col min="1" max="1" width="19.140625" customWidth="1"/>
    <col min="2" max="2" width="37.42578125" bestFit="1" customWidth="1"/>
    <col min="3" max="3" width="24.5703125" bestFit="1" customWidth="1"/>
    <col min="4" max="4" width="21.7109375" style="8" bestFit="1" customWidth="1"/>
    <col min="5" max="5" width="11.5703125" bestFit="1" customWidth="1"/>
    <col min="6" max="6" width="12.5703125" bestFit="1" customWidth="1"/>
    <col min="7" max="7" width="9" bestFit="1" customWidth="1"/>
    <col min="8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 t="str">
        <f>'Data Capture'!B5</f>
        <v>RF Investment Solutions PS</v>
      </c>
      <c r="D4" s="8" t="s">
        <v>83</v>
      </c>
      <c r="E4" s="58">
        <v>70917</v>
      </c>
    </row>
    <row r="5" spans="1:19" x14ac:dyDescent="0.25">
      <c r="A5" s="2" t="s">
        <v>2</v>
      </c>
      <c r="B5" s="2">
        <f>'Data Capture'!B7:E7</f>
        <v>0</v>
      </c>
    </row>
    <row r="6" spans="1:19" x14ac:dyDescent="0.25">
      <c r="A6" s="2" t="s">
        <v>3</v>
      </c>
      <c r="B6" s="29" t="str">
        <f>'Data Capture'!B6</f>
        <v>00810573RZ</v>
      </c>
      <c r="D6" s="8" t="s">
        <v>85</v>
      </c>
      <c r="E6" t="s">
        <v>84</v>
      </c>
      <c r="F6" s="44">
        <v>41866</v>
      </c>
    </row>
    <row r="7" spans="1:19" x14ac:dyDescent="0.25">
      <c r="A7" s="2" t="s">
        <v>4</v>
      </c>
      <c r="B7" s="28">
        <f>'Data Capture'!B8</f>
        <v>42830</v>
      </c>
    </row>
    <row r="8" spans="1:19" x14ac:dyDescent="0.25">
      <c r="B8" s="27"/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8">
        <v>42830</v>
      </c>
      <c r="B11" s="6">
        <v>85067</v>
      </c>
      <c r="C11" s="6" t="s">
        <v>78</v>
      </c>
      <c r="D11" s="57">
        <v>24455</v>
      </c>
      <c r="E11" s="57">
        <f>'Data Capture'!H30</f>
        <v>184.54000000000002</v>
      </c>
      <c r="F11" s="61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x14ac:dyDescent="0.25">
      <c r="A12" s="28">
        <v>42830</v>
      </c>
      <c r="B12" s="6">
        <v>90000</v>
      </c>
      <c r="C12" s="56" t="s">
        <v>77</v>
      </c>
      <c r="D12" s="57">
        <v>90000</v>
      </c>
      <c r="E12" s="61">
        <f>SUM(H12:I12)</f>
        <v>6300</v>
      </c>
      <c r="F12" s="63"/>
      <c r="G12" s="63"/>
      <c r="H12" s="62">
        <v>3150</v>
      </c>
      <c r="I12" s="62">
        <v>3150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</row>
    <row r="13" spans="1:19" x14ac:dyDescent="0.25">
      <c r="A13" s="28">
        <v>42830</v>
      </c>
      <c r="B13" s="7">
        <v>131100</v>
      </c>
      <c r="C13" s="3" t="s">
        <v>77</v>
      </c>
      <c r="D13" s="58">
        <v>0</v>
      </c>
      <c r="E13" s="61"/>
      <c r="F13" s="63">
        <v>131100</v>
      </c>
      <c r="G13" s="63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A14" s="28">
        <v>42830</v>
      </c>
      <c r="B14" s="7">
        <v>68000</v>
      </c>
      <c r="C14" s="3" t="s">
        <v>79</v>
      </c>
      <c r="D14" s="58">
        <v>0</v>
      </c>
      <c r="E14" s="61"/>
      <c r="F14" s="63">
        <v>68000</v>
      </c>
      <c r="G14" s="63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A15" s="28">
        <v>42830</v>
      </c>
      <c r="B15" s="7">
        <v>30417</v>
      </c>
      <c r="C15" s="3" t="s">
        <v>80</v>
      </c>
      <c r="D15" s="58">
        <v>30417</v>
      </c>
      <c r="E15" s="61">
        <f t="shared" ref="E15:E18" si="0">SUM(H15:S15)</f>
        <v>0</v>
      </c>
      <c r="F15" s="63"/>
      <c r="G15" s="63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x14ac:dyDescent="0.25">
      <c r="A16" s="28">
        <v>42830</v>
      </c>
      <c r="B16" s="7">
        <v>20500</v>
      </c>
      <c r="C16" s="3" t="s">
        <v>81</v>
      </c>
      <c r="D16" s="58">
        <v>20500</v>
      </c>
      <c r="E16" s="61">
        <f t="shared" si="0"/>
        <v>0</v>
      </c>
      <c r="F16" s="63"/>
      <c r="G16" s="63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9" x14ac:dyDescent="0.25">
      <c r="A17" s="28">
        <v>42830</v>
      </c>
      <c r="B17" s="7">
        <v>20000</v>
      </c>
      <c r="C17" s="3" t="s">
        <v>82</v>
      </c>
      <c r="D17" s="58">
        <v>20000</v>
      </c>
      <c r="E17" s="61">
        <f t="shared" si="0"/>
        <v>0</v>
      </c>
      <c r="F17" s="63"/>
      <c r="G17" s="63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x14ac:dyDescent="0.25">
      <c r="A18" s="28">
        <v>42830</v>
      </c>
      <c r="B18" s="7"/>
      <c r="C18" s="3"/>
      <c r="D18" s="58"/>
      <c r="E18" s="61">
        <f t="shared" si="0"/>
        <v>0</v>
      </c>
      <c r="F18" s="63"/>
      <c r="G18" s="63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15.75" thickBot="1" x14ac:dyDescent="0.3">
      <c r="A19" s="28">
        <v>42830</v>
      </c>
      <c r="B19" s="9"/>
      <c r="C19" s="10"/>
      <c r="D19" s="59"/>
      <c r="E19" s="64"/>
      <c r="F19" s="64"/>
      <c r="G19" s="64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x14ac:dyDescent="0.25">
      <c r="A20" s="53" t="s">
        <v>62</v>
      </c>
      <c r="B20" s="54">
        <f>B12+B13</f>
        <v>221100</v>
      </c>
      <c r="C20" s="54"/>
      <c r="D20" s="54">
        <f t="shared" ref="C20:G20" si="1">D12+D13</f>
        <v>90000</v>
      </c>
      <c r="E20" s="54">
        <f t="shared" si="1"/>
        <v>6300</v>
      </c>
      <c r="F20" s="54">
        <f t="shared" si="1"/>
        <v>131100</v>
      </c>
      <c r="G20" s="54">
        <f t="shared" si="1"/>
        <v>0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x14ac:dyDescent="0.25">
      <c r="A21" s="55" t="s">
        <v>63</v>
      </c>
      <c r="B21" s="51">
        <f>SUM(B14:B17)</f>
        <v>138917</v>
      </c>
      <c r="C21" s="51"/>
      <c r="D21" s="51">
        <f t="shared" ref="C21:G21" si="2">SUM(D14:D17)</f>
        <v>70917</v>
      </c>
      <c r="E21" s="51">
        <f t="shared" si="2"/>
        <v>0</v>
      </c>
      <c r="F21" s="51">
        <f t="shared" si="2"/>
        <v>68000</v>
      </c>
      <c r="G21" s="51">
        <f t="shared" si="2"/>
        <v>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ht="15.75" thickBot="1" x14ac:dyDescent="0.3">
      <c r="A22" s="52" t="s">
        <v>61</v>
      </c>
      <c r="B22" s="67">
        <f>B11</f>
        <v>85067</v>
      </c>
      <c r="C22" s="67"/>
      <c r="D22" s="67">
        <f t="shared" ref="C22:G22" si="3">D11</f>
        <v>24455</v>
      </c>
      <c r="E22" s="67">
        <f t="shared" si="3"/>
        <v>184.54000000000002</v>
      </c>
      <c r="F22" s="67">
        <f t="shared" si="3"/>
        <v>0</v>
      </c>
      <c r="G22" s="67">
        <f t="shared" si="3"/>
        <v>0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ht="15.75" thickBot="1" x14ac:dyDescent="0.3">
      <c r="A23" s="11" t="s">
        <v>60</v>
      </c>
      <c r="B23" s="12">
        <f>SUM(B20:B22)</f>
        <v>445084</v>
      </c>
      <c r="C23" s="50"/>
      <c r="D23" s="12">
        <f>SUM(D20:D22)</f>
        <v>185372</v>
      </c>
      <c r="E23" s="65"/>
      <c r="F23" s="65"/>
      <c r="G23" s="66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1"/>
      <c r="C1" s="72"/>
    </row>
    <row r="2" spans="1:18" x14ac:dyDescent="0.25">
      <c r="L2" s="23"/>
    </row>
    <row r="3" spans="1:18" ht="20.25" customHeight="1" x14ac:dyDescent="0.25">
      <c r="A3" s="13" t="s">
        <v>7</v>
      </c>
      <c r="B3" s="68">
        <f>'Data Capture'!B7</f>
        <v>0</v>
      </c>
      <c r="C3" s="69"/>
      <c r="D3" s="13" t="s">
        <v>7</v>
      </c>
      <c r="E3" s="68">
        <f>'Data Capture'!C7</f>
        <v>0</v>
      </c>
      <c r="F3" s="69"/>
      <c r="G3" s="13" t="s">
        <v>7</v>
      </c>
      <c r="H3" s="68">
        <f>'Data Capture'!D7</f>
        <v>0</v>
      </c>
      <c r="I3" s="69"/>
      <c r="J3" s="13" t="s">
        <v>7</v>
      </c>
      <c r="K3" s="70">
        <f>'Data Capture'!E7</f>
        <v>0</v>
      </c>
      <c r="L3" s="69"/>
      <c r="M3" s="13" t="s">
        <v>7</v>
      </c>
      <c r="N3" s="68" t="s">
        <v>12</v>
      </c>
      <c r="O3" s="69"/>
      <c r="P3" s="13" t="s">
        <v>7</v>
      </c>
      <c r="Q3" s="68" t="s">
        <v>12</v>
      </c>
      <c r="R3" s="69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5" t="s">
        <v>13</v>
      </c>
      <c r="C35" s="75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3">
        <f>B3</f>
        <v>0</v>
      </c>
      <c r="C38" s="73"/>
      <c r="D38" s="20">
        <f>E3</f>
        <v>0</v>
      </c>
      <c r="E38" s="73">
        <f>H3</f>
        <v>0</v>
      </c>
      <c r="F38" s="73"/>
      <c r="G38" s="20">
        <f>K3</f>
        <v>0</v>
      </c>
      <c r="H38" s="73" t="str">
        <f>N3</f>
        <v>N/A</v>
      </c>
      <c r="I38" s="73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6" t="e">
        <f>C31/(C31+F31+I31+L31+O31+R31)</f>
        <v>#DIV/0!</v>
      </c>
      <c r="C39" s="76"/>
      <c r="D39" s="19" t="e">
        <f>F31/(C31+F31+I31+L31+O31+R31)</f>
        <v>#DIV/0!</v>
      </c>
      <c r="E39" s="76" t="e">
        <f>I31/(C31+F31+I31+L31+O31+R31)</f>
        <v>#DIV/0!</v>
      </c>
      <c r="F39" s="76"/>
      <c r="G39" s="19" t="e">
        <f>L31/(C31+F31+I31+L31+O31+R31)</f>
        <v>#DIV/0!</v>
      </c>
      <c r="H39" s="76" t="e">
        <f>O31/(C31+F31+I31+L31+O31+R31)</f>
        <v>#DIV/0!</v>
      </c>
      <c r="I39" s="76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5" t="s">
        <v>14</v>
      </c>
      <c r="C42" s="75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3">
        <f>B3</f>
        <v>0</v>
      </c>
      <c r="C44" s="73"/>
      <c r="D44" s="20">
        <f>E3</f>
        <v>0</v>
      </c>
      <c r="E44" s="73">
        <f>H3</f>
        <v>0</v>
      </c>
      <c r="F44" s="73"/>
      <c r="G44" s="20">
        <f>K3</f>
        <v>0</v>
      </c>
      <c r="H44" s="73" t="str">
        <f>N3</f>
        <v>N/A</v>
      </c>
      <c r="I44" s="73"/>
      <c r="J44" s="20" t="str">
        <f>Q3</f>
        <v>N/A</v>
      </c>
    </row>
    <row r="45" spans="1:11" ht="23.25" customHeight="1" x14ac:dyDescent="0.25">
      <c r="A45" s="13" t="s">
        <v>15</v>
      </c>
      <c r="B45" s="74" t="e">
        <f>B39*D42</f>
        <v>#DIV/0!</v>
      </c>
      <c r="C45" s="74"/>
      <c r="D45" s="26" t="e">
        <f>D42*D39</f>
        <v>#DIV/0!</v>
      </c>
      <c r="E45" s="74" t="e">
        <f>E39*D42</f>
        <v>#DIV/0!</v>
      </c>
      <c r="F45" s="74"/>
      <c r="G45" s="26" t="e">
        <f>G39*D42</f>
        <v>#DIV/0!</v>
      </c>
      <c r="H45" s="74" t="e">
        <f>H39*D42</f>
        <v>#DIV/0!</v>
      </c>
      <c r="I45" s="74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2018-01-31T21:35:07Z</dcterms:modified>
</cp:coreProperties>
</file>