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 T Quaife Engineering Ltd Small Self Administered Scheme\Tax Returns\2018\"/>
    </mc:Choice>
  </mc:AlternateContent>
  <bookViews>
    <workbookView xWindow="120" yWindow="75" windowWidth="19020" windowHeight="12405" activeTab="3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Split'!$A$1:$K$133</definedName>
  </definedNames>
  <calcPr calcId="152511"/>
</workbook>
</file>

<file path=xl/calcChain.xml><?xml version="1.0" encoding="utf-8"?>
<calcChain xmlns="http://schemas.openxmlformats.org/spreadsheetml/2006/main">
  <c r="D15" i="1" l="1"/>
  <c r="I15" i="1"/>
  <c r="D16" i="1"/>
  <c r="I16" i="1"/>
  <c r="D17" i="1"/>
  <c r="I17" i="1"/>
  <c r="B15" i="1"/>
  <c r="I2" i="1"/>
  <c r="I3" i="1"/>
  <c r="D107" i="5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2" i="5" s="1"/>
  <c r="D77" i="5" l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E15" i="3" l="1"/>
  <c r="C31" i="3" l="1"/>
  <c r="B16" i="1" l="1"/>
  <c r="B17" i="1" l="1"/>
  <c r="B34" i="3" s="1"/>
  <c r="B23" i="3" l="1"/>
  <c r="B30" i="3" l="1"/>
  <c r="B31" i="3" s="1"/>
</calcChain>
</file>

<file path=xl/sharedStrings.xml><?xml version="1.0" encoding="utf-8"?>
<sst xmlns="http://schemas.openxmlformats.org/spreadsheetml/2006/main" count="210" uniqueCount="97">
  <si>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</si>
  <si>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</si>
  <si>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</si>
  <si>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</si>
  <si>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</si>
  <si>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</si>
  <si>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</si>
  <si>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</si>
  <si>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</si>
  <si>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</si>
  <si>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</si>
  <si>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</si>
  <si>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</si>
  <si>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</si>
  <si>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</si>
  <si>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</si>
  <si>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</si>
  <si>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</si>
  <si>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</si>
  <si>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</si>
  <si>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</si>
  <si>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</si>
  <si>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</si>
  <si>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</si>
  <si>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</si>
  <si>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</si>
  <si>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</si>
  <si>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</si>
  <si>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</si>
  <si>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</si>
  <si>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</si>
  <si>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</si>
  <si>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</si>
  <si>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</si>
  <si>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</si>
  <si>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</si>
  <si>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</si>
  <si>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</si>
  <si>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</si>
  <si>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</si>
  <si>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</si>
  <si>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</si>
  <si>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</si>
  <si>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</si>
  <si>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</si>
  <si>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</si>
  <si>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</si>
  <si>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</si>
  <si>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</si>
  <si>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</si>
  <si>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</si>
  <si>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</si>
  <si>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</si>
  <si>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</si>
  <si>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</si>
  <si>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</si>
  <si>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date</t>
  </si>
  <si>
    <t>description</t>
  </si>
  <si>
    <t>Total Fund</t>
  </si>
  <si>
    <t>Total amount</t>
  </si>
  <si>
    <t>A0121084</t>
  </si>
  <si>
    <t>R T Quaife Engineering Ltd</t>
  </si>
  <si>
    <t>R T Quaife Engineering Ltd Small Self Administered</t>
  </si>
  <si>
    <t>00612164RD</t>
  </si>
  <si>
    <t>introducers: GSI Group</t>
  </si>
  <si>
    <t>Sharon Quaife-Hobbs</t>
  </si>
  <si>
    <t>Michael Quaife</t>
  </si>
  <si>
    <t>WA127559A</t>
  </si>
  <si>
    <t>YX246289C</t>
  </si>
  <si>
    <t>Vestry Road, Otford</t>
  </si>
  <si>
    <t>Sevenoaks, Kent</t>
  </si>
  <si>
    <t>TN14 5EL</t>
  </si>
  <si>
    <t>Cash - NatWest</t>
  </si>
  <si>
    <t>Property - TBC</t>
  </si>
  <si>
    <t>26/4/18 Coutts &amp; Co have requested details of the scheme - putting a reply together today but need bank statements and valuation from GSI - Stacy</t>
  </si>
  <si>
    <t>S Quaife-Hobbs</t>
  </si>
  <si>
    <t>£ split S Q-H</t>
  </si>
  <si>
    <t>£ split M Q</t>
  </si>
  <si>
    <t>% split S Q-H</t>
  </si>
  <si>
    <t>% split M Q</t>
  </si>
  <si>
    <t>Fund Split</t>
  </si>
  <si>
    <t>confirmed 50/50 by Paul at GSI when taken over from Rowanmoor</t>
  </si>
  <si>
    <t>Coutts Bank A/c opening</t>
  </si>
  <si>
    <t>Contributions RT Quaife Eng</t>
  </si>
  <si>
    <t>Transaction Amount</t>
  </si>
  <si>
    <t>Rent RT Quaife Eng</t>
  </si>
  <si>
    <t>transfer from James Hay</t>
  </si>
  <si>
    <t xml:space="preserve">money market contract investment 2.5% </t>
  </si>
  <si>
    <t>transfer out of Coutts to NatWest a/c</t>
  </si>
  <si>
    <t>transfer to NatWest a/c</t>
  </si>
  <si>
    <t>interest</t>
  </si>
  <si>
    <t>Opening Balance</t>
  </si>
  <si>
    <t>Interest</t>
  </si>
  <si>
    <t>Closing Balance</t>
  </si>
  <si>
    <t>same as previous</t>
  </si>
  <si>
    <t>Property value</t>
  </si>
  <si>
    <t>Scheme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</si>
</sst>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9" fontId="0" fillId="0" borderId="0" xfId="2" applyFont="1"/>
    <xf numFmtId="9" fontId="0" fillId="0" borderId="0" xfId="0" applyNumberFormat="1"/>
    <xf numFmtId="44" fontId="0" fillId="0" borderId="0" xfId="0" applyNumberFormat="1"/>
    <xf numFmtId="9" fontId="1" fillId="0" borderId="0" xfId="2" applyFont="1"/>
    <xf numFmtId="14" fontId="0" fillId="0" borderId="1" xfId="0" applyNumberFormat="1" applyBorder="1" applyAlignment="1">
      <alignment horizontal="center"/>
    </xf>
    <xf numFmtId="14" fontId="0" fillId="0" borderId="0" xfId="0" applyNumberFormat="1" applyFont="1"/>
    <xf numFmtId="0" fontId="0" fillId="0" borderId="0" xfId="0" applyFont="1"/>
    <xf numFmtId="44" fontId="4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B12" sqref="B12"/>
    </sheetView>
  </sheetViews>
  <sheetFormatPr defaultRowHeight="15" x14ac:dyDescent="0.25"/>
  <cols>
    <col min="1" max="1" width="35.140625" customWidth="1"/>
    <col min="2" max="2" width="47.140625" bestFit="1" customWidth="1"/>
    <col min="3" max="3" width="22.85546875" customWidth="1"/>
    <col min="4" max="4" width="13" customWidth="1"/>
    <col min="5" max="5" width="11.5703125" bestFit="1" customWidth="1"/>
    <col min="6" max="6" width="12.7109375" bestFit="1" customWidth="1"/>
    <col min="7" max="7" width="16.140625" customWidth="1"/>
    <col min="8" max="8" width="14.28515625" customWidth="1"/>
    <col min="9" max="9" width="8.5703125" customWidth="1"/>
    <col min="10" max="10" width="9.140625" customWidth="1"/>
    <col min="11" max="11" width="12.42578125" customWidth="1"/>
  </cols>
  <sheetData>
    <row r="2" spans="1:12" ht="23.25" x14ac:dyDescent="0.35">
      <c r="A2" s="12" t="s">
        <v>44</v>
      </c>
      <c r="B2" s="38">
        <v>43195</v>
      </c>
      <c r="D2" s="44"/>
      <c r="E2" s="45" t="s">
        <v>53</v>
      </c>
      <c r="F2" s="45"/>
      <c r="G2" s="25"/>
      <c r="H2" s="25"/>
      <c r="I2" s="25"/>
      <c r="J2" s="25"/>
      <c r="K2" s="25"/>
      <c r="L2" s="25"/>
    </row>
    <row r="3" spans="1:12" x14ac:dyDescent="0.25">
      <c r="A3" s="10" t="s">
        <v>2</v>
      </c>
      <c r="B3" s="17" t="s">
        <v>60</v>
      </c>
      <c r="D3" t="s">
        <v>25</v>
      </c>
      <c r="E3" s="15"/>
      <c r="F3" s="15"/>
      <c r="G3" s="15"/>
      <c r="H3" s="15"/>
      <c r="I3" s="15"/>
      <c r="J3" s="15"/>
      <c r="K3" s="21"/>
    </row>
    <row r="4" spans="1:12" x14ac:dyDescent="0.25">
      <c r="A4" s="10" t="s">
        <v>3</v>
      </c>
      <c r="B4" s="17" t="s">
        <v>61</v>
      </c>
      <c r="C4" s="10" t="s">
        <v>64</v>
      </c>
      <c r="D4" t="s">
        <v>26</v>
      </c>
      <c r="E4" s="15"/>
      <c r="F4" s="15"/>
      <c r="G4" s="15"/>
      <c r="H4" s="15"/>
      <c r="I4" s="15"/>
      <c r="J4" s="15"/>
      <c r="K4" s="23"/>
    </row>
    <row r="5" spans="1:12" x14ac:dyDescent="0.25">
      <c r="A5" s="10"/>
      <c r="B5" s="17" t="s">
        <v>69</v>
      </c>
      <c r="D5" t="s">
        <v>27</v>
      </c>
      <c r="E5" s="15"/>
      <c r="F5" s="15"/>
      <c r="G5" s="15"/>
      <c r="H5" s="15"/>
      <c r="I5" s="15"/>
      <c r="J5" s="15"/>
      <c r="K5" s="23"/>
    </row>
    <row r="6" spans="1:12" x14ac:dyDescent="0.25">
      <c r="A6" s="10"/>
      <c r="B6" s="17" t="s">
        <v>70</v>
      </c>
      <c r="D6" t="s">
        <v>28</v>
      </c>
      <c r="F6" s="15"/>
      <c r="G6" s="15"/>
      <c r="H6" s="15"/>
      <c r="I6" s="15"/>
      <c r="J6" s="15"/>
      <c r="K6" s="23"/>
    </row>
    <row r="7" spans="1:12" x14ac:dyDescent="0.25">
      <c r="A7" s="10"/>
      <c r="B7" s="18" t="s">
        <v>71</v>
      </c>
      <c r="D7" t="s">
        <v>29</v>
      </c>
      <c r="E7" s="15"/>
      <c r="F7" s="15"/>
      <c r="G7" s="15"/>
      <c r="H7" s="15"/>
      <c r="I7" s="15"/>
      <c r="J7" s="15"/>
      <c r="K7" s="23"/>
    </row>
    <row r="8" spans="1:12" x14ac:dyDescent="0.25">
      <c r="A8" s="40" t="s">
        <v>0</v>
      </c>
      <c r="B8" s="47" t="s">
        <v>62</v>
      </c>
      <c r="D8" t="s">
        <v>30</v>
      </c>
      <c r="E8" s="15"/>
      <c r="F8" s="15"/>
      <c r="G8" s="15"/>
      <c r="H8" s="15"/>
      <c r="I8" s="15"/>
      <c r="J8" s="15"/>
      <c r="K8" s="21"/>
    </row>
    <row r="9" spans="1:12" x14ac:dyDescent="0.25">
      <c r="A9" s="40" t="s">
        <v>1</v>
      </c>
      <c r="B9" s="17" t="s">
        <v>63</v>
      </c>
      <c r="D9" t="s">
        <v>31</v>
      </c>
      <c r="E9" s="15"/>
      <c r="F9" s="15"/>
      <c r="G9" s="15"/>
      <c r="H9" s="15"/>
      <c r="I9" s="15"/>
      <c r="J9" s="15"/>
      <c r="K9" s="21"/>
    </row>
    <row r="10" spans="1:12" x14ac:dyDescent="0.25">
      <c r="A10" s="40" t="s">
        <v>20</v>
      </c>
      <c r="B10" s="18" t="s">
        <v>52</v>
      </c>
      <c r="C10" s="10" t="s">
        <v>42</v>
      </c>
      <c r="D10" t="s">
        <v>32</v>
      </c>
      <c r="E10" s="15"/>
      <c r="F10" s="15"/>
      <c r="G10" s="15"/>
      <c r="H10" s="16"/>
      <c r="I10" s="15"/>
      <c r="J10" s="16"/>
      <c r="K10" s="22"/>
    </row>
    <row r="11" spans="1:12" x14ac:dyDescent="0.25">
      <c r="A11" s="40" t="s">
        <v>55</v>
      </c>
      <c r="B11" s="18" t="s">
        <v>65</v>
      </c>
      <c r="C11" s="46" t="s">
        <v>66</v>
      </c>
      <c r="D11" t="s">
        <v>33</v>
      </c>
      <c r="E11" s="15"/>
      <c r="F11" s="15"/>
      <c r="G11" s="15"/>
      <c r="H11" s="16"/>
      <c r="I11" s="15"/>
      <c r="J11" s="16"/>
      <c r="K11" s="22"/>
    </row>
    <row r="12" spans="1:12" x14ac:dyDescent="0.25">
      <c r="A12" s="40" t="s">
        <v>43</v>
      </c>
      <c r="B12" s="19">
        <v>21364</v>
      </c>
      <c r="C12" s="48">
        <v>19941</v>
      </c>
      <c r="D12" t="s">
        <v>34</v>
      </c>
      <c r="E12" s="15"/>
      <c r="F12" s="15"/>
      <c r="G12" s="15"/>
      <c r="H12" s="16"/>
      <c r="I12" s="15"/>
      <c r="J12" s="16"/>
      <c r="K12" s="21"/>
    </row>
    <row r="13" spans="1:12" x14ac:dyDescent="0.25">
      <c r="A13" s="40" t="s">
        <v>54</v>
      </c>
      <c r="B13" s="18" t="s">
        <v>67</v>
      </c>
      <c r="C13" s="46" t="s">
        <v>68</v>
      </c>
      <c r="D13" t="s">
        <v>35</v>
      </c>
      <c r="E13" s="15"/>
      <c r="F13" s="15"/>
      <c r="G13" s="15"/>
      <c r="H13" s="16"/>
      <c r="I13" s="15"/>
      <c r="J13" s="16"/>
      <c r="K13" s="20"/>
    </row>
    <row r="14" spans="1:12" x14ac:dyDescent="0.25">
      <c r="A14" s="40" t="s">
        <v>45</v>
      </c>
      <c r="B14" s="19">
        <v>43250</v>
      </c>
      <c r="D14" t="s">
        <v>24</v>
      </c>
      <c r="E14" s="15"/>
      <c r="F14" s="15"/>
      <c r="G14" s="15"/>
      <c r="H14" s="16"/>
      <c r="I14" s="15"/>
      <c r="J14" s="16"/>
      <c r="K14" s="20"/>
    </row>
    <row r="15" spans="1:12" x14ac:dyDescent="0.25">
      <c r="A15" s="40"/>
      <c r="B15" s="13"/>
      <c r="E15" s="24">
        <f>SUM(E3:E14)</f>
        <v>0</v>
      </c>
      <c r="F15" s="15"/>
      <c r="G15" s="15"/>
      <c r="H15" s="16"/>
      <c r="I15" s="15"/>
      <c r="J15" s="16"/>
      <c r="K15" s="20"/>
    </row>
    <row r="16" spans="1:12" x14ac:dyDescent="0.25">
      <c r="A16" s="40" t="s">
        <v>4</v>
      </c>
      <c r="B16" s="13"/>
      <c r="E16" s="15"/>
      <c r="F16" s="15"/>
      <c r="G16" s="15"/>
      <c r="H16" s="16"/>
      <c r="I16" s="15"/>
      <c r="J16" s="16"/>
      <c r="K16" s="20"/>
    </row>
    <row r="17" spans="1:11" x14ac:dyDescent="0.25">
      <c r="A17" s="41" t="s">
        <v>5</v>
      </c>
      <c r="B17" s="13">
        <v>0</v>
      </c>
      <c r="C17" s="13">
        <v>0</v>
      </c>
      <c r="F17" s="15"/>
      <c r="G17" s="15"/>
      <c r="H17" s="16"/>
      <c r="I17" s="15"/>
      <c r="J17" s="16"/>
      <c r="K17" s="20"/>
    </row>
    <row r="18" spans="1:11" x14ac:dyDescent="0.25">
      <c r="A18" s="41" t="s">
        <v>6</v>
      </c>
      <c r="B18" s="13">
        <v>0</v>
      </c>
      <c r="C18" s="13">
        <v>0</v>
      </c>
      <c r="F18" s="15"/>
      <c r="G18" s="15"/>
      <c r="H18" s="16"/>
      <c r="I18" s="15"/>
      <c r="J18" s="16"/>
      <c r="K18" s="20"/>
    </row>
    <row r="19" spans="1:11" x14ac:dyDescent="0.25">
      <c r="A19" s="41" t="s">
        <v>7</v>
      </c>
      <c r="B19" s="13">
        <v>0</v>
      </c>
      <c r="C19" s="13">
        <v>0</v>
      </c>
      <c r="F19" s="24"/>
      <c r="G19" s="24"/>
      <c r="H19" s="24"/>
      <c r="I19" s="24"/>
      <c r="J19" s="24"/>
      <c r="K19" s="24"/>
    </row>
    <row r="20" spans="1:11" x14ac:dyDescent="0.25">
      <c r="A20" s="41" t="s">
        <v>8</v>
      </c>
      <c r="B20" s="13">
        <v>0</v>
      </c>
      <c r="C20" s="13">
        <v>0</v>
      </c>
    </row>
    <row r="21" spans="1:11" x14ac:dyDescent="0.25">
      <c r="A21" s="41" t="s">
        <v>9</v>
      </c>
      <c r="B21" s="13">
        <v>0</v>
      </c>
      <c r="C21" s="13">
        <v>0</v>
      </c>
    </row>
    <row r="22" spans="1:11" x14ac:dyDescent="0.25">
      <c r="A22" s="41" t="s">
        <v>10</v>
      </c>
      <c r="B22" s="13">
        <v>0</v>
      </c>
      <c r="C22" s="13"/>
    </row>
    <row r="23" spans="1:11" x14ac:dyDescent="0.25">
      <c r="A23" s="41" t="s">
        <v>11</v>
      </c>
      <c r="B23" s="13">
        <f>F19</f>
        <v>0</v>
      </c>
      <c r="C23" s="13"/>
      <c r="E23" s="10"/>
      <c r="F23" s="10"/>
      <c r="G23" s="10"/>
    </row>
    <row r="24" spans="1:11" x14ac:dyDescent="0.25">
      <c r="A24" s="40" t="s">
        <v>12</v>
      </c>
      <c r="B24" s="13"/>
      <c r="C24" s="13"/>
      <c r="E24" s="15"/>
      <c r="F24" s="15"/>
      <c r="G24" s="15"/>
    </row>
    <row r="25" spans="1:11" x14ac:dyDescent="0.25">
      <c r="A25" s="41" t="s">
        <v>13</v>
      </c>
      <c r="B25" s="13">
        <v>0</v>
      </c>
      <c r="C25" s="13">
        <v>0</v>
      </c>
      <c r="E25" s="15"/>
      <c r="F25" s="15"/>
      <c r="G25" s="15"/>
    </row>
    <row r="26" spans="1:11" x14ac:dyDescent="0.25">
      <c r="A26" s="41" t="s">
        <v>14</v>
      </c>
      <c r="B26" s="13">
        <v>0</v>
      </c>
      <c r="C26" s="13">
        <v>0</v>
      </c>
      <c r="E26" s="15"/>
      <c r="F26" s="15"/>
      <c r="G26" s="15"/>
    </row>
    <row r="27" spans="1:11" x14ac:dyDescent="0.25">
      <c r="A27" s="41" t="s">
        <v>15</v>
      </c>
      <c r="B27" s="13">
        <v>0</v>
      </c>
      <c r="C27" s="13">
        <v>0</v>
      </c>
      <c r="E27" s="15"/>
      <c r="F27" s="15"/>
      <c r="G27" s="15"/>
    </row>
    <row r="28" spans="1:11" x14ac:dyDescent="0.25">
      <c r="A28" s="41" t="s">
        <v>16</v>
      </c>
      <c r="B28" s="13">
        <v>0</v>
      </c>
      <c r="C28" s="13">
        <v>0</v>
      </c>
      <c r="E28" s="15"/>
      <c r="F28" s="15"/>
      <c r="G28" s="15"/>
    </row>
    <row r="29" spans="1:11" x14ac:dyDescent="0.25">
      <c r="A29" s="41" t="s">
        <v>17</v>
      </c>
      <c r="B29" s="13">
        <v>0</v>
      </c>
      <c r="C29" s="13"/>
      <c r="E29" s="15"/>
      <c r="F29" s="15"/>
      <c r="G29" s="15"/>
    </row>
    <row r="30" spans="1:11" ht="15.75" thickBot="1" x14ac:dyDescent="0.3">
      <c r="A30" s="41" t="s">
        <v>18</v>
      </c>
      <c r="B30" s="39">
        <f>E36+E15+F19</f>
        <v>0</v>
      </c>
      <c r="C30" s="14"/>
      <c r="E30" s="15"/>
      <c r="F30" s="15"/>
      <c r="G30" s="15"/>
    </row>
    <row r="31" spans="1:11" ht="15.75" thickTop="1" x14ac:dyDescent="0.25">
      <c r="B31" s="13">
        <f>SUM(B17:B30)</f>
        <v>0</v>
      </c>
      <c r="C31" s="13">
        <f t="shared" ref="C31" si="0">SUM(C17:C30)</f>
        <v>0</v>
      </c>
      <c r="E31" s="15"/>
      <c r="F31" s="15"/>
      <c r="G31" s="15"/>
    </row>
    <row r="32" spans="1:11" x14ac:dyDescent="0.25">
      <c r="B32" s="5"/>
      <c r="C32" s="5"/>
      <c r="E32" s="15"/>
      <c r="F32" s="15"/>
      <c r="G32" s="15"/>
    </row>
    <row r="33" spans="1:10" x14ac:dyDescent="0.25">
      <c r="E33" s="15"/>
      <c r="F33" s="15"/>
      <c r="G33" s="15"/>
    </row>
    <row r="34" spans="1:10" x14ac:dyDescent="0.25">
      <c r="A34" t="s">
        <v>19</v>
      </c>
      <c r="B34" s="42">
        <f>Valuation!B17</f>
        <v>2162668</v>
      </c>
      <c r="C34" s="43"/>
      <c r="E34" s="15"/>
      <c r="F34" s="15"/>
      <c r="G34" s="15"/>
    </row>
    <row r="35" spans="1:10" x14ac:dyDescent="0.25">
      <c r="C35" s="41"/>
      <c r="E35" s="15"/>
      <c r="F35" s="15"/>
      <c r="G35" s="33"/>
    </row>
    <row r="36" spans="1:10" x14ac:dyDescent="0.25">
      <c r="D36" s="10"/>
      <c r="E36" s="33"/>
      <c r="F36" s="33"/>
      <c r="G36" s="24"/>
      <c r="H36" s="10"/>
      <c r="I36" s="10"/>
      <c r="J36" s="10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C4" sqref="C4"/>
    </sheetView>
  </sheetViews>
  <sheetFormatPr defaultRowHeight="15" x14ac:dyDescent="0.25"/>
  <cols>
    <col min="1" max="1" width="42.28515625" customWidth="1"/>
    <col min="2" max="2" width="12.7109375" bestFit="1" customWidth="1"/>
    <col min="3" max="3" width="16.28515625" bestFit="1" customWidth="1"/>
    <col min="4" max="4" width="23.85546875" style="5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12.5703125" bestFit="1" customWidth="1"/>
    <col min="10" max="10" width="11.5703125" bestFit="1" customWidth="1"/>
    <col min="11" max="16" width="10.5703125" bestFit="1" customWidth="1"/>
    <col min="17" max="17" width="10.42578125" bestFit="1" customWidth="1"/>
    <col min="18" max="20" width="11.5703125" bestFit="1" customWidth="1"/>
    <col min="21" max="21" width="9.28515625" bestFit="1" customWidth="1"/>
  </cols>
  <sheetData>
    <row r="1" spans="1:21" ht="15.75" thickBot="1" x14ac:dyDescent="0.3">
      <c r="A1" s="2" t="s">
        <v>46</v>
      </c>
      <c r="B1" s="3" t="s">
        <v>47</v>
      </c>
      <c r="C1" s="3" t="s">
        <v>48</v>
      </c>
      <c r="D1" s="3" t="s">
        <v>49</v>
      </c>
      <c r="E1" s="3" t="s">
        <v>22</v>
      </c>
      <c r="F1" s="3" t="s">
        <v>50</v>
      </c>
      <c r="G1" s="3" t="s">
        <v>23</v>
      </c>
      <c r="H1" s="3" t="s">
        <v>51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1" t="s">
        <v>72</v>
      </c>
      <c r="B2" s="4">
        <v>862668</v>
      </c>
      <c r="C2" s="49">
        <v>43195</v>
      </c>
      <c r="D2" s="4">
        <v>741355</v>
      </c>
      <c r="E2" s="34"/>
      <c r="F2" s="34"/>
      <c r="G2" s="34"/>
      <c r="H2" s="34"/>
      <c r="I2" s="34">
        <f>SUM(J2:U2)</f>
        <v>1816.2799999999997</v>
      </c>
      <c r="J2" s="34">
        <v>57.28</v>
      </c>
      <c r="K2" s="34">
        <v>68.87</v>
      </c>
      <c r="L2" s="34">
        <v>63.6</v>
      </c>
      <c r="M2" s="34">
        <v>66.459999999999994</v>
      </c>
      <c r="N2" s="34">
        <v>68.099999999999994</v>
      </c>
      <c r="O2" s="34">
        <v>64.12</v>
      </c>
      <c r="P2" s="34">
        <v>73.91</v>
      </c>
      <c r="Q2" s="34">
        <v>246.04</v>
      </c>
      <c r="R2" s="34">
        <v>266.29000000000002</v>
      </c>
      <c r="S2" s="34">
        <v>304.67</v>
      </c>
      <c r="T2" s="34">
        <v>262.86</v>
      </c>
      <c r="U2" s="34">
        <v>274.08</v>
      </c>
    </row>
    <row r="3" spans="1:21" x14ac:dyDescent="0.25">
      <c r="A3" s="11" t="s">
        <v>73</v>
      </c>
      <c r="B3" s="4">
        <v>1300000</v>
      </c>
      <c r="C3" s="55" t="s">
        <v>94</v>
      </c>
      <c r="D3" s="4">
        <v>1300000</v>
      </c>
      <c r="E3" s="35"/>
      <c r="F3" s="35"/>
      <c r="G3" s="35"/>
      <c r="H3" s="35"/>
      <c r="I3" s="34">
        <f>SUM(J3:U3)</f>
        <v>119496.99</v>
      </c>
      <c r="J3" s="35">
        <v>18666</v>
      </c>
      <c r="K3" s="35">
        <v>9333</v>
      </c>
      <c r="L3" s="35">
        <v>9333</v>
      </c>
      <c r="M3" s="35">
        <v>9333</v>
      </c>
      <c r="N3" s="35">
        <v>9333</v>
      </c>
      <c r="O3" s="35">
        <v>9333</v>
      </c>
      <c r="P3" s="35">
        <v>9333</v>
      </c>
      <c r="Q3" s="35">
        <v>9333</v>
      </c>
      <c r="R3" s="35">
        <v>11833.33</v>
      </c>
      <c r="S3" s="35">
        <v>11833.33</v>
      </c>
      <c r="T3" s="35">
        <v>11833.33</v>
      </c>
      <c r="U3" s="35"/>
    </row>
    <row r="4" spans="1:21" x14ac:dyDescent="0.25">
      <c r="A4" s="11"/>
      <c r="B4" s="4"/>
      <c r="C4" s="1"/>
      <c r="D4" s="31"/>
      <c r="E4" s="35"/>
      <c r="F4" s="35"/>
      <c r="G4" s="35"/>
      <c r="H4" s="35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x14ac:dyDescent="0.25">
      <c r="A5" s="11"/>
      <c r="B5" s="4"/>
      <c r="C5" s="1"/>
      <c r="D5" s="31"/>
      <c r="E5" s="35"/>
      <c r="F5" s="35"/>
      <c r="G5" s="35"/>
      <c r="H5" s="35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x14ac:dyDescent="0.25">
      <c r="A6" s="11"/>
      <c r="B6" s="4"/>
      <c r="C6" s="1"/>
      <c r="D6" s="31"/>
      <c r="E6" s="35"/>
      <c r="F6" s="35"/>
      <c r="G6" s="35"/>
      <c r="H6" s="35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25">
      <c r="A7" s="11"/>
      <c r="B7" s="4"/>
      <c r="C7" s="1"/>
      <c r="D7" s="31"/>
      <c r="E7" s="35"/>
      <c r="F7" s="35"/>
      <c r="G7" s="35"/>
      <c r="H7" s="35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x14ac:dyDescent="0.25">
      <c r="A8" s="11"/>
      <c r="B8" s="4"/>
      <c r="C8" s="1"/>
      <c r="D8" s="31"/>
      <c r="E8" s="35"/>
      <c r="F8" s="35"/>
      <c r="G8" s="35"/>
      <c r="H8" s="35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25">
      <c r="A9" s="11"/>
      <c r="B9" s="4"/>
      <c r="C9" s="1"/>
      <c r="D9" s="31"/>
      <c r="E9" s="35"/>
      <c r="F9" s="35"/>
      <c r="G9" s="35"/>
      <c r="H9" s="35"/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x14ac:dyDescent="0.25">
      <c r="A10" s="11"/>
      <c r="B10" s="4"/>
      <c r="C10" s="1"/>
      <c r="D10" s="31"/>
      <c r="E10" s="35"/>
      <c r="F10" s="35"/>
      <c r="G10" s="35"/>
      <c r="H10" s="35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x14ac:dyDescent="0.25">
      <c r="A11" s="11"/>
      <c r="B11" s="4"/>
      <c r="C11" s="1"/>
      <c r="D11" s="31"/>
      <c r="E11" s="35"/>
      <c r="F11" s="35"/>
      <c r="G11" s="35"/>
      <c r="H11" s="35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x14ac:dyDescent="0.25">
      <c r="A12" s="11"/>
      <c r="B12" s="4"/>
      <c r="C12" s="1"/>
      <c r="D12" s="31"/>
      <c r="E12" s="35"/>
      <c r="F12" s="35"/>
      <c r="G12" s="35"/>
      <c r="H12" s="35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ht="15.75" thickBot="1" x14ac:dyDescent="0.3">
      <c r="A13" s="11"/>
      <c r="B13" s="6"/>
      <c r="C13" s="7"/>
      <c r="D13" s="32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x14ac:dyDescent="0.25">
      <c r="A14" s="28" t="s">
        <v>38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25">
      <c r="A15" s="30" t="s">
        <v>39</v>
      </c>
      <c r="B15" s="26">
        <f>B3</f>
        <v>1300000</v>
      </c>
      <c r="C15" s="26"/>
      <c r="D15" s="26">
        <f t="shared" ref="D15:I15" si="0">D3</f>
        <v>1300000</v>
      </c>
      <c r="E15" s="26"/>
      <c r="F15" s="26"/>
      <c r="G15" s="26"/>
      <c r="H15" s="26"/>
      <c r="I15" s="26">
        <f t="shared" si="0"/>
        <v>119496.99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5.75" thickBot="1" x14ac:dyDescent="0.3">
      <c r="A16" s="27" t="s">
        <v>37</v>
      </c>
      <c r="B16" s="37">
        <f>B2</f>
        <v>862668</v>
      </c>
      <c r="C16" s="37"/>
      <c r="D16" s="37">
        <f t="shared" ref="D16:I16" si="1">D2</f>
        <v>741355</v>
      </c>
      <c r="E16" s="37"/>
      <c r="F16" s="37"/>
      <c r="G16" s="37"/>
      <c r="H16" s="37"/>
      <c r="I16" s="37">
        <f t="shared" si="1"/>
        <v>1816.2799999999997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ht="15.75" thickBot="1" x14ac:dyDescent="0.3">
      <c r="A17" s="8" t="s">
        <v>36</v>
      </c>
      <c r="B17" s="9">
        <f>SUM(B2:B13)</f>
        <v>2162668</v>
      </c>
      <c r="C17" s="9"/>
      <c r="D17" s="9">
        <f t="shared" ref="D17:I17" si="2">SUM(D2:D13)</f>
        <v>2041355</v>
      </c>
      <c r="E17" s="9"/>
      <c r="F17" s="9"/>
      <c r="G17" s="9"/>
      <c r="H17" s="9"/>
      <c r="I17" s="9">
        <f t="shared" si="2"/>
        <v>121313.27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1" spans="1:1" x14ac:dyDescent="0.25">
      <c r="A1" s="20" t="s">
        <v>74</v>
      </c>
    </row>
    <row r="2" spans="1:1" x14ac:dyDescent="0.25">
      <c r="A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28" bestFit="1" customWidth="1"/>
    <col min="2" max="2" width="38" bestFit="1" customWidth="1"/>
    <col min="3" max="3" width="26.28515625" style="50" customWidth="1"/>
    <col min="4" max="4" width="16.5703125" style="50" bestFit="1" customWidth="1"/>
    <col min="5" max="5" width="17.140625" bestFit="1" customWidth="1"/>
    <col min="6" max="6" width="17" bestFit="1" customWidth="1"/>
    <col min="7" max="7" width="12.5703125" bestFit="1" customWidth="1"/>
    <col min="8" max="8" width="19.7109375" bestFit="1" customWidth="1"/>
    <col min="9" max="9" width="17.42578125" bestFit="1" customWidth="1"/>
    <col min="10" max="10" width="20.28515625" bestFit="1" customWidth="1"/>
    <col min="11" max="11" width="18.42578125" bestFit="1" customWidth="1"/>
  </cols>
  <sheetData>
    <row r="1" spans="1:11" s="10" customFormat="1" x14ac:dyDescent="0.25">
      <c r="A1" s="10" t="s">
        <v>56</v>
      </c>
      <c r="B1" s="10" t="s">
        <v>57</v>
      </c>
      <c r="C1" s="33" t="s">
        <v>84</v>
      </c>
      <c r="D1" s="33" t="s">
        <v>59</v>
      </c>
      <c r="E1" s="10" t="s">
        <v>75</v>
      </c>
      <c r="F1" s="10" t="s">
        <v>66</v>
      </c>
      <c r="G1" s="10" t="s">
        <v>58</v>
      </c>
      <c r="H1" s="10" t="s">
        <v>76</v>
      </c>
      <c r="I1" s="10" t="s">
        <v>77</v>
      </c>
      <c r="J1" s="10" t="s">
        <v>78</v>
      </c>
      <c r="K1" s="10" t="s">
        <v>79</v>
      </c>
    </row>
    <row r="3" spans="1:11" x14ac:dyDescent="0.25">
      <c r="A3" s="20"/>
      <c r="E3" s="50"/>
      <c r="F3" s="50"/>
      <c r="G3" s="50"/>
      <c r="H3" s="50"/>
      <c r="I3" s="50"/>
      <c r="J3" s="52"/>
      <c r="K3" s="51"/>
    </row>
    <row r="4" spans="1:11" x14ac:dyDescent="0.25">
      <c r="A4" s="20">
        <v>41208</v>
      </c>
      <c r="B4" t="s">
        <v>82</v>
      </c>
      <c r="D4" s="50">
        <v>0</v>
      </c>
      <c r="E4" s="50"/>
      <c r="F4" s="50"/>
      <c r="G4" s="50"/>
      <c r="H4" s="50"/>
      <c r="I4" s="50"/>
      <c r="J4" s="52"/>
      <c r="K4" s="51"/>
    </row>
    <row r="5" spans="1:11" x14ac:dyDescent="0.25">
      <c r="A5" s="20">
        <v>41225</v>
      </c>
      <c r="B5" t="s">
        <v>83</v>
      </c>
      <c r="C5" s="50">
        <v>2000</v>
      </c>
      <c r="D5" s="50">
        <v>2000</v>
      </c>
      <c r="E5" s="50"/>
      <c r="F5" s="53"/>
      <c r="G5" s="50"/>
      <c r="H5" s="50"/>
      <c r="I5" s="50"/>
      <c r="J5" s="52"/>
      <c r="K5" s="51"/>
    </row>
    <row r="6" spans="1:11" x14ac:dyDescent="0.25">
      <c r="A6" s="20">
        <v>41225</v>
      </c>
      <c r="B6" t="s">
        <v>85</v>
      </c>
      <c r="C6" s="50">
        <v>9333</v>
      </c>
      <c r="D6" s="50">
        <f>D5+C6</f>
        <v>11333</v>
      </c>
      <c r="E6" s="50"/>
      <c r="F6" s="53"/>
      <c r="G6" s="50"/>
      <c r="H6" s="50"/>
      <c r="I6" s="50"/>
      <c r="J6" s="52"/>
      <c r="K6" s="51"/>
    </row>
    <row r="7" spans="1:11" x14ac:dyDescent="0.25">
      <c r="A7" s="20">
        <v>41232</v>
      </c>
      <c r="B7" t="s">
        <v>86</v>
      </c>
      <c r="C7" s="50">
        <v>249465.57</v>
      </c>
      <c r="D7" s="50">
        <f>D6+C7</f>
        <v>260798.57</v>
      </c>
      <c r="E7" s="50"/>
      <c r="F7" s="53"/>
      <c r="G7" s="50"/>
      <c r="H7" s="50"/>
      <c r="I7" s="50"/>
      <c r="J7" s="52"/>
      <c r="K7" s="51"/>
    </row>
    <row r="8" spans="1:11" x14ac:dyDescent="0.25">
      <c r="A8" s="20">
        <v>41243</v>
      </c>
      <c r="B8" t="s">
        <v>87</v>
      </c>
      <c r="C8" s="50">
        <v>-250000</v>
      </c>
      <c r="D8" s="50">
        <f t="shared" ref="D8:D67" si="0">D7+C8</f>
        <v>10798.570000000007</v>
      </c>
      <c r="E8" s="50"/>
      <c r="F8" s="53"/>
      <c r="G8" s="50"/>
      <c r="H8" s="50"/>
      <c r="I8" s="50"/>
      <c r="J8" s="52"/>
      <c r="K8" s="51"/>
    </row>
    <row r="9" spans="1:11" x14ac:dyDescent="0.25">
      <c r="A9" s="20">
        <v>41257</v>
      </c>
      <c r="B9" t="s">
        <v>83</v>
      </c>
      <c r="C9" s="50">
        <v>2000</v>
      </c>
      <c r="D9" s="50">
        <f t="shared" si="0"/>
        <v>12798.570000000007</v>
      </c>
      <c r="E9" s="50"/>
      <c r="F9" s="53"/>
      <c r="G9" s="50"/>
      <c r="H9" s="50"/>
      <c r="I9" s="50"/>
      <c r="J9" s="52"/>
      <c r="K9" s="51"/>
    </row>
    <row r="10" spans="1:11" x14ac:dyDescent="0.25">
      <c r="A10" s="20">
        <v>41257</v>
      </c>
      <c r="B10" t="s">
        <v>85</v>
      </c>
      <c r="C10" s="50">
        <v>9333</v>
      </c>
      <c r="D10" s="50">
        <f t="shared" si="0"/>
        <v>22131.570000000007</v>
      </c>
      <c r="E10" s="50"/>
      <c r="F10" s="53"/>
      <c r="G10" s="50"/>
      <c r="H10" s="50"/>
      <c r="I10" s="50"/>
      <c r="J10" s="52"/>
      <c r="K10" s="51"/>
    </row>
    <row r="11" spans="1:11" x14ac:dyDescent="0.25">
      <c r="A11" s="20">
        <v>41290</v>
      </c>
      <c r="B11" t="s">
        <v>85</v>
      </c>
      <c r="C11" s="50">
        <v>9333</v>
      </c>
      <c r="D11" s="50">
        <f t="shared" si="0"/>
        <v>31464.570000000007</v>
      </c>
      <c r="E11" s="50"/>
      <c r="F11" s="53"/>
      <c r="G11" s="50"/>
      <c r="H11" s="50"/>
      <c r="I11" s="50"/>
      <c r="J11" s="52"/>
      <c r="K11" s="51"/>
    </row>
    <row r="12" spans="1:11" x14ac:dyDescent="0.25">
      <c r="A12" s="20">
        <v>41312</v>
      </c>
      <c r="B12" t="s">
        <v>85</v>
      </c>
      <c r="C12" s="50">
        <v>9333</v>
      </c>
      <c r="D12" s="50">
        <f t="shared" si="0"/>
        <v>40797.570000000007</v>
      </c>
      <c r="E12" s="50"/>
      <c r="F12" s="53"/>
      <c r="G12" s="50"/>
      <c r="H12" s="50"/>
      <c r="I12" s="50"/>
      <c r="J12" s="52"/>
      <c r="K12" s="51"/>
    </row>
    <row r="13" spans="1:11" x14ac:dyDescent="0.25">
      <c r="A13" s="20">
        <v>41312</v>
      </c>
      <c r="B13" t="s">
        <v>83</v>
      </c>
      <c r="C13" s="50">
        <v>2000</v>
      </c>
      <c r="D13" s="50">
        <f t="shared" si="0"/>
        <v>42797.570000000007</v>
      </c>
      <c r="E13" s="50"/>
      <c r="F13" s="53"/>
      <c r="G13" s="50"/>
      <c r="H13" s="50"/>
      <c r="I13" s="50"/>
      <c r="J13" s="52"/>
      <c r="K13" s="51"/>
    </row>
    <row r="14" spans="1:11" x14ac:dyDescent="0.25">
      <c r="A14" s="20">
        <v>41318</v>
      </c>
      <c r="B14" t="s">
        <v>83</v>
      </c>
      <c r="C14" s="50">
        <v>2000</v>
      </c>
      <c r="D14" s="50">
        <f t="shared" si="0"/>
        <v>44797.570000000007</v>
      </c>
      <c r="E14" s="50"/>
      <c r="F14" s="53"/>
      <c r="G14" s="50"/>
      <c r="H14" s="50"/>
      <c r="I14" s="50"/>
      <c r="J14" s="52"/>
      <c r="K14" s="51"/>
    </row>
    <row r="15" spans="1:11" x14ac:dyDescent="0.25">
      <c r="A15" s="20">
        <v>41376</v>
      </c>
      <c r="B15" t="s">
        <v>85</v>
      </c>
      <c r="C15" s="50">
        <v>9333</v>
      </c>
      <c r="D15" s="50">
        <f t="shared" si="0"/>
        <v>54130.570000000007</v>
      </c>
      <c r="E15" s="50"/>
      <c r="F15" s="53"/>
      <c r="G15" s="50"/>
      <c r="H15" s="50"/>
      <c r="I15" s="50"/>
      <c r="J15" s="52"/>
      <c r="K15" s="51"/>
    </row>
    <row r="16" spans="1:11" x14ac:dyDescent="0.25">
      <c r="A16" s="20">
        <v>41376</v>
      </c>
      <c r="B16" t="s">
        <v>83</v>
      </c>
      <c r="C16" s="50">
        <v>2000</v>
      </c>
      <c r="D16" s="50">
        <f t="shared" si="0"/>
        <v>56130.570000000007</v>
      </c>
      <c r="E16" s="50"/>
      <c r="F16" s="53"/>
      <c r="G16" s="50"/>
      <c r="H16" s="50"/>
      <c r="I16" s="50"/>
      <c r="J16" s="52"/>
      <c r="K16" s="51"/>
    </row>
    <row r="17" spans="1:11" x14ac:dyDescent="0.25">
      <c r="A17" s="20">
        <v>41396</v>
      </c>
      <c r="B17" t="s">
        <v>85</v>
      </c>
      <c r="C17" s="50">
        <v>9333</v>
      </c>
      <c r="D17" s="50">
        <f t="shared" si="0"/>
        <v>65463.570000000007</v>
      </c>
      <c r="E17" s="50"/>
      <c r="F17" s="53"/>
      <c r="G17" s="50"/>
      <c r="H17" s="50"/>
      <c r="I17" s="50"/>
      <c r="K17" s="51"/>
    </row>
    <row r="18" spans="1:11" x14ac:dyDescent="0.25">
      <c r="A18" s="20">
        <v>41396</v>
      </c>
      <c r="B18" t="s">
        <v>83</v>
      </c>
      <c r="C18" s="50">
        <v>2000</v>
      </c>
      <c r="D18" s="50">
        <f t="shared" si="0"/>
        <v>67463.570000000007</v>
      </c>
      <c r="E18" s="50"/>
      <c r="F18" s="53"/>
      <c r="G18" s="50"/>
      <c r="H18" s="50"/>
      <c r="I18" s="50"/>
      <c r="J18" s="52"/>
      <c r="K18" s="51"/>
    </row>
    <row r="19" spans="1:11" x14ac:dyDescent="0.25">
      <c r="A19" s="20">
        <v>41424</v>
      </c>
      <c r="B19" t="s">
        <v>85</v>
      </c>
      <c r="C19" s="50">
        <v>9333</v>
      </c>
      <c r="D19" s="50">
        <f t="shared" si="0"/>
        <v>76796.570000000007</v>
      </c>
      <c r="E19" s="50"/>
      <c r="F19" s="53"/>
      <c r="G19" s="50"/>
      <c r="H19" s="50"/>
      <c r="I19" s="50"/>
      <c r="K19" s="51"/>
    </row>
    <row r="20" spans="1:11" x14ac:dyDescent="0.25">
      <c r="A20" s="20">
        <v>41424</v>
      </c>
      <c r="B20" t="s">
        <v>83</v>
      </c>
      <c r="C20" s="50">
        <v>2000</v>
      </c>
      <c r="D20" s="50">
        <f t="shared" si="0"/>
        <v>78796.570000000007</v>
      </c>
      <c r="E20" s="50"/>
      <c r="F20" s="53"/>
      <c r="G20" s="50"/>
      <c r="H20" s="50"/>
      <c r="I20" s="50"/>
      <c r="J20" s="52"/>
      <c r="K20" s="51"/>
    </row>
    <row r="21" spans="1:11" x14ac:dyDescent="0.25">
      <c r="A21" s="20">
        <v>41442</v>
      </c>
      <c r="B21" t="s">
        <v>85</v>
      </c>
      <c r="C21" s="50">
        <v>9333</v>
      </c>
      <c r="D21" s="50">
        <f t="shared" si="0"/>
        <v>88129.57</v>
      </c>
      <c r="E21" s="50"/>
      <c r="F21" s="53"/>
      <c r="G21" s="50"/>
      <c r="H21" s="50"/>
      <c r="I21" s="50"/>
      <c r="K21" s="51"/>
    </row>
    <row r="22" spans="1:11" x14ac:dyDescent="0.25">
      <c r="A22" s="20">
        <v>41495</v>
      </c>
      <c r="B22" t="s">
        <v>85</v>
      </c>
      <c r="C22" s="50">
        <v>9333</v>
      </c>
      <c r="D22" s="50">
        <f t="shared" si="0"/>
        <v>97462.57</v>
      </c>
      <c r="E22" s="50"/>
      <c r="F22" s="53"/>
      <c r="G22" s="50"/>
      <c r="H22" s="50"/>
      <c r="I22" s="50"/>
      <c r="J22" s="52"/>
      <c r="K22" s="51"/>
    </row>
    <row r="23" spans="1:11" x14ac:dyDescent="0.25">
      <c r="A23" s="20">
        <v>41500</v>
      </c>
      <c r="B23" t="s">
        <v>85</v>
      </c>
      <c r="C23" s="50">
        <v>9333</v>
      </c>
      <c r="D23" s="50">
        <f t="shared" si="0"/>
        <v>106795.57</v>
      </c>
      <c r="E23" s="50"/>
      <c r="F23" s="53"/>
      <c r="G23" s="50"/>
      <c r="H23" s="50"/>
      <c r="I23" s="50"/>
      <c r="J23" s="52"/>
      <c r="K23" s="51"/>
    </row>
    <row r="24" spans="1:11" x14ac:dyDescent="0.25">
      <c r="A24" s="20">
        <v>41529</v>
      </c>
      <c r="B24" t="s">
        <v>85</v>
      </c>
      <c r="C24" s="50">
        <v>9333</v>
      </c>
      <c r="D24" s="50">
        <f t="shared" si="0"/>
        <v>116128.57</v>
      </c>
      <c r="E24" s="50"/>
      <c r="F24" s="53"/>
      <c r="G24" s="50"/>
      <c r="H24" s="50"/>
      <c r="I24" s="50"/>
      <c r="K24" s="51"/>
    </row>
    <row r="25" spans="1:11" x14ac:dyDescent="0.25">
      <c r="A25" s="20">
        <v>41554</v>
      </c>
      <c r="B25" t="s">
        <v>85</v>
      </c>
      <c r="C25" s="50">
        <v>9333</v>
      </c>
      <c r="D25" s="50">
        <f t="shared" si="0"/>
        <v>125461.57</v>
      </c>
      <c r="E25" s="50"/>
      <c r="F25" s="53"/>
      <c r="G25" s="50"/>
      <c r="H25" s="50"/>
      <c r="I25" s="50"/>
      <c r="J25" s="52"/>
      <c r="K25" s="51"/>
    </row>
    <row r="26" spans="1:11" x14ac:dyDescent="0.25">
      <c r="A26" s="20">
        <v>41603</v>
      </c>
      <c r="B26" t="s">
        <v>85</v>
      </c>
      <c r="C26" s="50">
        <v>9333</v>
      </c>
      <c r="D26" s="50">
        <f t="shared" si="0"/>
        <v>134794.57</v>
      </c>
      <c r="E26" s="50"/>
      <c r="F26" s="53"/>
      <c r="G26" s="50"/>
      <c r="H26" s="50"/>
      <c r="I26" s="50"/>
      <c r="K26" s="51"/>
    </row>
    <row r="27" spans="1:11" x14ac:dyDescent="0.25">
      <c r="A27" s="20">
        <v>41607</v>
      </c>
      <c r="B27" t="s">
        <v>87</v>
      </c>
      <c r="C27" s="50">
        <v>256232.88</v>
      </c>
      <c r="D27" s="50">
        <f t="shared" si="0"/>
        <v>391027.45</v>
      </c>
      <c r="E27" s="50"/>
      <c r="F27" s="53"/>
      <c r="G27" s="50"/>
      <c r="H27" s="50"/>
      <c r="I27" s="50"/>
      <c r="J27" s="52"/>
      <c r="K27" s="51"/>
    </row>
    <row r="28" spans="1:11" x14ac:dyDescent="0.25">
      <c r="A28" s="20">
        <v>41613</v>
      </c>
      <c r="B28" t="s">
        <v>88</v>
      </c>
      <c r="C28" s="50">
        <v>-391027.45</v>
      </c>
      <c r="D28" s="50">
        <f t="shared" si="0"/>
        <v>0</v>
      </c>
      <c r="E28" s="50"/>
      <c r="F28" s="53"/>
      <c r="G28" s="50"/>
      <c r="H28" s="50"/>
      <c r="I28" s="50"/>
      <c r="K28" s="51"/>
    </row>
    <row r="29" spans="1:11" x14ac:dyDescent="0.25">
      <c r="A29" s="20">
        <v>41655</v>
      </c>
      <c r="B29" t="s">
        <v>89</v>
      </c>
      <c r="C29" s="50">
        <v>391027.45</v>
      </c>
      <c r="D29" s="50">
        <f t="shared" si="0"/>
        <v>391027.45</v>
      </c>
      <c r="E29" s="50"/>
      <c r="F29" s="53"/>
      <c r="G29" s="50"/>
      <c r="H29" s="50"/>
      <c r="I29" s="50"/>
      <c r="J29" s="52"/>
      <c r="K29" s="51"/>
    </row>
    <row r="30" spans="1:11" x14ac:dyDescent="0.25">
      <c r="A30" s="20">
        <v>41670</v>
      </c>
      <c r="B30" t="s">
        <v>90</v>
      </c>
      <c r="C30" s="50">
        <v>70.7</v>
      </c>
      <c r="D30" s="50">
        <f t="shared" si="0"/>
        <v>391098.15</v>
      </c>
      <c r="E30" s="50"/>
      <c r="F30" s="53"/>
      <c r="G30" s="50"/>
      <c r="H30" s="50"/>
      <c r="I30" s="50"/>
      <c r="J30" s="52"/>
      <c r="K30" s="51"/>
    </row>
    <row r="31" spans="1:11" x14ac:dyDescent="0.25">
      <c r="A31" s="20">
        <v>41680</v>
      </c>
      <c r="B31" t="s">
        <v>85</v>
      </c>
      <c r="C31" s="50">
        <v>9333</v>
      </c>
      <c r="D31" s="50">
        <f t="shared" si="0"/>
        <v>400431.15</v>
      </c>
      <c r="E31" s="50"/>
      <c r="F31" s="53"/>
      <c r="G31" s="50"/>
      <c r="H31" s="50"/>
      <c r="I31" s="50"/>
      <c r="K31" s="51"/>
    </row>
    <row r="32" spans="1:11" x14ac:dyDescent="0.25">
      <c r="A32" s="20">
        <v>41682</v>
      </c>
      <c r="B32" t="s">
        <v>85</v>
      </c>
      <c r="C32" s="50">
        <v>9333</v>
      </c>
      <c r="D32" s="50">
        <f t="shared" si="0"/>
        <v>409764.15</v>
      </c>
      <c r="E32" s="50"/>
      <c r="F32" s="53"/>
      <c r="G32" s="50"/>
      <c r="H32" s="50"/>
      <c r="I32" s="50"/>
      <c r="J32" s="52"/>
      <c r="K32" s="51"/>
    </row>
    <row r="33" spans="1:11" x14ac:dyDescent="0.25">
      <c r="A33" s="20">
        <v>41687</v>
      </c>
      <c r="B33" t="s">
        <v>85</v>
      </c>
      <c r="C33" s="50">
        <v>9333</v>
      </c>
      <c r="D33" s="50">
        <f t="shared" si="0"/>
        <v>419097.15</v>
      </c>
      <c r="E33" s="50"/>
      <c r="F33" s="53"/>
      <c r="G33" s="50"/>
      <c r="H33" s="50"/>
      <c r="I33" s="50"/>
      <c r="K33" s="51"/>
    </row>
    <row r="34" spans="1:11" x14ac:dyDescent="0.25">
      <c r="A34" s="20">
        <v>41698</v>
      </c>
      <c r="B34" t="s">
        <v>90</v>
      </c>
      <c r="C34" s="50">
        <v>171.34</v>
      </c>
      <c r="D34" s="50">
        <f t="shared" si="0"/>
        <v>419268.49000000005</v>
      </c>
      <c r="E34" s="50"/>
      <c r="F34" s="53"/>
      <c r="G34" s="50"/>
      <c r="H34" s="50"/>
      <c r="I34" s="50"/>
      <c r="J34" s="52"/>
      <c r="K34" s="51"/>
    </row>
    <row r="35" spans="1:11" x14ac:dyDescent="0.25">
      <c r="A35" s="20">
        <v>41729</v>
      </c>
      <c r="B35" t="s">
        <v>90</v>
      </c>
      <c r="C35" s="50">
        <v>195.85</v>
      </c>
      <c r="D35" s="50">
        <f t="shared" si="0"/>
        <v>419464.34</v>
      </c>
      <c r="E35" s="50"/>
      <c r="F35" s="53"/>
      <c r="G35" s="50"/>
      <c r="H35" s="50"/>
      <c r="I35" s="50"/>
      <c r="K35" s="51"/>
    </row>
    <row r="36" spans="1:11" x14ac:dyDescent="0.25">
      <c r="A36" s="20">
        <v>41740</v>
      </c>
      <c r="B36" t="s">
        <v>85</v>
      </c>
      <c r="C36" s="50">
        <v>9333</v>
      </c>
      <c r="D36" s="50">
        <f t="shared" si="0"/>
        <v>428797.34</v>
      </c>
      <c r="E36" s="50"/>
      <c r="F36" s="53"/>
      <c r="G36" s="50"/>
      <c r="H36" s="50"/>
      <c r="I36" s="50"/>
      <c r="J36" s="52"/>
      <c r="K36" s="51"/>
    </row>
    <row r="37" spans="1:11" s="10" customFormat="1" x14ac:dyDescent="0.25">
      <c r="A37" s="56">
        <v>41743</v>
      </c>
      <c r="B37" s="57" t="s">
        <v>85</v>
      </c>
      <c r="C37" s="58">
        <v>9333</v>
      </c>
      <c r="D37" s="50">
        <f t="shared" si="0"/>
        <v>438130.34</v>
      </c>
      <c r="E37" s="33"/>
      <c r="G37" s="33"/>
      <c r="H37" s="33"/>
      <c r="I37" s="33"/>
      <c r="J37" s="54"/>
      <c r="K37" s="54"/>
    </row>
    <row r="38" spans="1:11" s="10" customFormat="1" x14ac:dyDescent="0.25">
      <c r="A38" s="56">
        <v>41759</v>
      </c>
      <c r="B38" s="57" t="s">
        <v>90</v>
      </c>
      <c r="C38" s="58">
        <v>194.54</v>
      </c>
      <c r="D38" s="50">
        <f t="shared" si="0"/>
        <v>438324.88</v>
      </c>
      <c r="E38" s="33"/>
      <c r="G38" s="33"/>
      <c r="H38" s="33"/>
      <c r="I38" s="33"/>
      <c r="J38" s="54"/>
      <c r="K38" s="54"/>
    </row>
    <row r="39" spans="1:11" x14ac:dyDescent="0.25">
      <c r="A39" s="20">
        <v>41789</v>
      </c>
      <c r="B39" t="s">
        <v>90</v>
      </c>
      <c r="C39" s="50">
        <v>198.15</v>
      </c>
      <c r="D39" s="50">
        <f t="shared" si="0"/>
        <v>438523.03</v>
      </c>
      <c r="E39" s="50"/>
      <c r="F39" s="53"/>
      <c r="G39" s="50"/>
      <c r="H39" s="50"/>
      <c r="I39" s="50"/>
      <c r="K39" s="51"/>
    </row>
    <row r="40" spans="1:11" x14ac:dyDescent="0.25">
      <c r="A40" s="20">
        <v>41799</v>
      </c>
      <c r="B40" t="s">
        <v>85</v>
      </c>
      <c r="C40" s="50">
        <v>9333</v>
      </c>
      <c r="D40" s="50">
        <f t="shared" si="0"/>
        <v>447856.03</v>
      </c>
      <c r="E40" s="50"/>
      <c r="F40" s="53"/>
      <c r="G40" s="50"/>
      <c r="H40" s="50"/>
      <c r="I40" s="50"/>
      <c r="K40" s="51"/>
    </row>
    <row r="41" spans="1:11" x14ac:dyDescent="0.25">
      <c r="A41" s="20">
        <v>41809</v>
      </c>
      <c r="B41" t="s">
        <v>85</v>
      </c>
      <c r="C41" s="50">
        <v>9333</v>
      </c>
      <c r="D41" s="50">
        <f t="shared" si="0"/>
        <v>457189.03</v>
      </c>
      <c r="E41" s="50"/>
      <c r="F41" s="53"/>
      <c r="G41" s="50"/>
      <c r="H41" s="50"/>
      <c r="I41" s="50"/>
      <c r="K41" s="51"/>
    </row>
    <row r="42" spans="1:11" x14ac:dyDescent="0.25">
      <c r="A42" s="20">
        <v>41820</v>
      </c>
      <c r="B42" t="s">
        <v>90</v>
      </c>
      <c r="C42" s="50">
        <v>209.34</v>
      </c>
      <c r="D42" s="50">
        <f t="shared" si="0"/>
        <v>457398.37000000005</v>
      </c>
      <c r="E42" s="50"/>
      <c r="F42" s="53"/>
      <c r="G42" s="50"/>
      <c r="H42" s="50"/>
      <c r="I42" s="50"/>
      <c r="K42" s="51"/>
    </row>
    <row r="43" spans="1:11" x14ac:dyDescent="0.25">
      <c r="A43" s="20">
        <v>41836</v>
      </c>
      <c r="B43" t="s">
        <v>85</v>
      </c>
      <c r="C43" s="50">
        <v>9333</v>
      </c>
      <c r="D43" s="50">
        <f t="shared" si="0"/>
        <v>466731.37000000005</v>
      </c>
      <c r="E43" s="50"/>
      <c r="F43" s="53"/>
      <c r="G43" s="50"/>
      <c r="H43" s="50"/>
      <c r="I43" s="50"/>
      <c r="K43" s="51"/>
    </row>
    <row r="44" spans="1:11" x14ac:dyDescent="0.25">
      <c r="A44" s="20">
        <v>41851</v>
      </c>
      <c r="B44" t="s">
        <v>90</v>
      </c>
      <c r="C44" s="50">
        <v>185.08</v>
      </c>
      <c r="D44" s="50">
        <f t="shared" si="0"/>
        <v>466916.45000000007</v>
      </c>
      <c r="E44" s="50"/>
      <c r="F44" s="53"/>
      <c r="G44" s="50"/>
      <c r="H44" s="50"/>
      <c r="I44" s="50"/>
      <c r="K44" s="51"/>
    </row>
    <row r="45" spans="1:11" x14ac:dyDescent="0.25">
      <c r="A45" s="20">
        <v>41880</v>
      </c>
      <c r="B45" t="s">
        <v>90</v>
      </c>
      <c r="C45" s="50">
        <v>92.74</v>
      </c>
      <c r="D45" s="50">
        <f t="shared" si="0"/>
        <v>467009.19000000006</v>
      </c>
      <c r="E45" s="50"/>
      <c r="F45" s="53"/>
      <c r="G45" s="50"/>
      <c r="H45" s="50"/>
      <c r="I45" s="50"/>
      <c r="K45" s="51"/>
    </row>
    <row r="46" spans="1:11" x14ac:dyDescent="0.25">
      <c r="A46" s="20">
        <v>41911</v>
      </c>
      <c r="B46" t="s">
        <v>85</v>
      </c>
      <c r="C46" s="50">
        <v>9333</v>
      </c>
      <c r="D46" s="50">
        <f t="shared" si="0"/>
        <v>476342.19000000006</v>
      </c>
      <c r="E46" s="50"/>
      <c r="F46" s="53"/>
      <c r="G46" s="50"/>
      <c r="H46" s="50"/>
      <c r="I46" s="50"/>
      <c r="K46" s="51"/>
    </row>
    <row r="47" spans="1:11" x14ac:dyDescent="0.25">
      <c r="A47" s="20">
        <v>41912</v>
      </c>
      <c r="B47" t="s">
        <v>90</v>
      </c>
      <c r="C47" s="50">
        <v>102.42</v>
      </c>
      <c r="D47" s="50">
        <f t="shared" si="0"/>
        <v>476444.61000000004</v>
      </c>
      <c r="E47" s="50"/>
      <c r="F47" s="53"/>
      <c r="G47" s="50"/>
      <c r="H47" s="50"/>
      <c r="I47" s="50"/>
      <c r="K47" s="51"/>
    </row>
    <row r="48" spans="1:11" x14ac:dyDescent="0.25">
      <c r="A48" s="20">
        <v>41927</v>
      </c>
      <c r="B48" t="s">
        <v>85</v>
      </c>
      <c r="C48" s="50">
        <v>9333</v>
      </c>
      <c r="D48" s="50">
        <f t="shared" si="0"/>
        <v>485777.61000000004</v>
      </c>
      <c r="E48" s="50"/>
      <c r="F48" s="53"/>
      <c r="G48" s="50"/>
      <c r="H48" s="50"/>
      <c r="I48" s="50"/>
      <c r="K48" s="51"/>
    </row>
    <row r="49" spans="1:11" x14ac:dyDescent="0.25">
      <c r="A49" s="20">
        <v>41943</v>
      </c>
      <c r="B49" t="s">
        <v>90</v>
      </c>
      <c r="C49" s="50">
        <v>102.19</v>
      </c>
      <c r="D49" s="50">
        <f t="shared" si="0"/>
        <v>485879.80000000005</v>
      </c>
      <c r="E49" s="50"/>
      <c r="F49" s="53"/>
      <c r="G49" s="50"/>
      <c r="H49" s="50"/>
      <c r="I49" s="50"/>
      <c r="K49" s="51"/>
    </row>
    <row r="50" spans="1:11" x14ac:dyDescent="0.25">
      <c r="A50" s="20">
        <v>41955</v>
      </c>
      <c r="B50" t="s">
        <v>85</v>
      </c>
      <c r="C50" s="50">
        <v>9333</v>
      </c>
      <c r="D50" s="50">
        <f t="shared" si="0"/>
        <v>495212.80000000005</v>
      </c>
      <c r="E50" s="50"/>
      <c r="F50" s="53"/>
      <c r="G50" s="50"/>
      <c r="H50" s="50"/>
      <c r="I50" s="50"/>
      <c r="K50" s="51"/>
    </row>
    <row r="51" spans="1:11" x14ac:dyDescent="0.25">
      <c r="A51" s="20">
        <v>41971</v>
      </c>
      <c r="B51" t="s">
        <v>90</v>
      </c>
      <c r="C51" s="50">
        <v>94.21</v>
      </c>
      <c r="D51" s="50">
        <f t="shared" si="0"/>
        <v>495307.01000000007</v>
      </c>
      <c r="E51" s="50"/>
      <c r="F51" s="53"/>
      <c r="G51" s="50"/>
      <c r="H51" s="50"/>
      <c r="I51" s="50"/>
      <c r="K51" s="51"/>
    </row>
    <row r="52" spans="1:11" x14ac:dyDescent="0.25">
      <c r="A52" s="20">
        <v>41983</v>
      </c>
      <c r="B52" t="s">
        <v>85</v>
      </c>
      <c r="C52" s="50">
        <v>9333</v>
      </c>
      <c r="D52" s="50">
        <f t="shared" si="0"/>
        <v>504640.01000000007</v>
      </c>
      <c r="E52" s="50"/>
      <c r="F52" s="53"/>
      <c r="G52" s="50"/>
      <c r="H52" s="50"/>
      <c r="I52" s="50"/>
      <c r="K52" s="51"/>
    </row>
    <row r="53" spans="1:11" x14ac:dyDescent="0.25">
      <c r="A53" s="20">
        <v>42004</v>
      </c>
      <c r="B53" t="s">
        <v>90</v>
      </c>
      <c r="C53" s="50">
        <v>113.3</v>
      </c>
      <c r="D53" s="50">
        <f t="shared" si="0"/>
        <v>504753.31000000006</v>
      </c>
      <c r="E53" s="50"/>
      <c r="F53" s="53"/>
      <c r="G53" s="50"/>
      <c r="H53" s="50"/>
      <c r="I53" s="50"/>
      <c r="K53" s="51"/>
    </row>
    <row r="54" spans="1:11" x14ac:dyDescent="0.25">
      <c r="A54" s="20">
        <v>42018</v>
      </c>
      <c r="B54" t="s">
        <v>85</v>
      </c>
      <c r="C54" s="50">
        <v>9333</v>
      </c>
      <c r="D54" s="50">
        <f t="shared" si="0"/>
        <v>514086.31000000006</v>
      </c>
      <c r="E54" s="50"/>
      <c r="F54" s="53"/>
      <c r="G54" s="50"/>
      <c r="H54" s="50"/>
      <c r="I54" s="50"/>
      <c r="K54" s="51"/>
    </row>
    <row r="55" spans="1:11" x14ac:dyDescent="0.25">
      <c r="A55" s="20">
        <v>42034</v>
      </c>
      <c r="B55" t="s">
        <v>90</v>
      </c>
      <c r="C55" s="50">
        <v>104.74</v>
      </c>
      <c r="D55" s="50">
        <f t="shared" si="0"/>
        <v>514191.05000000005</v>
      </c>
      <c r="E55" s="50"/>
      <c r="F55" s="53"/>
      <c r="G55" s="50"/>
      <c r="H55" s="50"/>
      <c r="I55" s="50"/>
      <c r="K55" s="51"/>
    </row>
    <row r="56" spans="1:11" x14ac:dyDescent="0.25">
      <c r="A56" s="20">
        <v>42058</v>
      </c>
      <c r="B56" t="s">
        <v>85</v>
      </c>
      <c r="C56" s="50">
        <v>9333</v>
      </c>
      <c r="D56" s="50">
        <f t="shared" si="0"/>
        <v>523524.05000000005</v>
      </c>
      <c r="E56" s="50"/>
      <c r="F56" s="53"/>
      <c r="G56" s="50"/>
      <c r="H56" s="50"/>
      <c r="I56" s="50"/>
      <c r="K56" s="51"/>
    </row>
    <row r="57" spans="1:11" x14ac:dyDescent="0.25">
      <c r="A57" s="20">
        <v>42062</v>
      </c>
      <c r="B57" t="s">
        <v>90</v>
      </c>
      <c r="C57" s="50">
        <v>98.87</v>
      </c>
      <c r="D57" s="50">
        <f t="shared" si="0"/>
        <v>523622.92000000004</v>
      </c>
      <c r="E57" s="50"/>
      <c r="F57" s="53"/>
      <c r="G57" s="50"/>
      <c r="H57" s="50"/>
      <c r="I57" s="50"/>
      <c r="K57" s="51"/>
    </row>
    <row r="58" spans="1:11" x14ac:dyDescent="0.25">
      <c r="A58" s="20">
        <v>42074</v>
      </c>
      <c r="B58" t="s">
        <v>85</v>
      </c>
      <c r="C58" s="50">
        <v>9333</v>
      </c>
      <c r="D58" s="50">
        <f t="shared" si="0"/>
        <v>532955.92000000004</v>
      </c>
      <c r="E58" s="50"/>
      <c r="F58" s="53"/>
      <c r="G58" s="50"/>
      <c r="H58" s="50"/>
      <c r="I58" s="50"/>
      <c r="K58" s="51"/>
    </row>
    <row r="59" spans="1:11" x14ac:dyDescent="0.25">
      <c r="A59" s="20">
        <v>42094</v>
      </c>
      <c r="B59" t="s">
        <v>90</v>
      </c>
      <c r="C59" s="50">
        <v>116.05</v>
      </c>
      <c r="D59" s="50">
        <f t="shared" si="0"/>
        <v>533071.97000000009</v>
      </c>
      <c r="E59" s="50"/>
      <c r="F59" s="53"/>
      <c r="G59" s="50"/>
      <c r="H59" s="50"/>
      <c r="I59" s="50"/>
      <c r="K59" s="51"/>
    </row>
    <row r="60" spans="1:11" x14ac:dyDescent="0.25">
      <c r="A60" s="20">
        <v>42111</v>
      </c>
      <c r="B60" t="s">
        <v>85</v>
      </c>
      <c r="C60" s="50">
        <v>9333</v>
      </c>
      <c r="D60" s="50">
        <f t="shared" si="0"/>
        <v>542404.97000000009</v>
      </c>
      <c r="E60" s="50"/>
      <c r="F60" s="53"/>
      <c r="G60" s="50"/>
      <c r="H60" s="50"/>
      <c r="I60" s="50"/>
      <c r="K60" s="51"/>
    </row>
    <row r="61" spans="1:11" x14ac:dyDescent="0.25">
      <c r="A61" s="20">
        <v>42121</v>
      </c>
      <c r="B61" t="s">
        <v>85</v>
      </c>
      <c r="C61" s="50">
        <v>9333</v>
      </c>
      <c r="D61" s="50">
        <f t="shared" si="0"/>
        <v>551737.97000000009</v>
      </c>
      <c r="E61" s="50"/>
      <c r="F61" s="53"/>
      <c r="G61" s="50"/>
      <c r="H61" s="50"/>
      <c r="I61" s="50"/>
      <c r="K61" s="51"/>
    </row>
    <row r="62" spans="1:11" x14ac:dyDescent="0.25">
      <c r="A62" s="20">
        <v>42124</v>
      </c>
      <c r="B62" t="s">
        <v>90</v>
      </c>
      <c r="C62" s="50">
        <v>110.56</v>
      </c>
      <c r="D62" s="50">
        <f t="shared" si="0"/>
        <v>551848.53000000014</v>
      </c>
      <c r="E62" s="50"/>
      <c r="F62" s="53"/>
      <c r="G62" s="50"/>
      <c r="H62" s="50"/>
      <c r="I62" s="50"/>
      <c r="K62" s="51"/>
    </row>
    <row r="63" spans="1:11" x14ac:dyDescent="0.25">
      <c r="A63" s="20">
        <v>42142</v>
      </c>
      <c r="B63" t="s">
        <v>85</v>
      </c>
      <c r="C63" s="50">
        <v>9333</v>
      </c>
      <c r="D63" s="50">
        <f t="shared" si="0"/>
        <v>561181.53000000014</v>
      </c>
      <c r="E63" s="50"/>
      <c r="F63" s="53"/>
      <c r="G63" s="50"/>
      <c r="H63" s="50"/>
      <c r="I63" s="50"/>
      <c r="K63" s="51"/>
    </row>
    <row r="64" spans="1:11" x14ac:dyDescent="0.25">
      <c r="A64" s="20">
        <v>42153</v>
      </c>
      <c r="B64" t="s">
        <v>90</v>
      </c>
      <c r="C64" s="50">
        <v>110.32</v>
      </c>
      <c r="D64" s="50">
        <f t="shared" si="0"/>
        <v>561291.85000000009</v>
      </c>
      <c r="E64" s="50"/>
      <c r="F64" s="53"/>
      <c r="G64" s="50"/>
      <c r="H64" s="50"/>
      <c r="I64" s="50"/>
      <c r="K64" s="51"/>
    </row>
    <row r="65" spans="1:11" x14ac:dyDescent="0.25">
      <c r="A65" s="20">
        <v>42185</v>
      </c>
      <c r="B65" t="s">
        <v>90</v>
      </c>
      <c r="C65" s="50">
        <v>123.02</v>
      </c>
      <c r="D65" s="50">
        <f t="shared" si="0"/>
        <v>561414.87000000011</v>
      </c>
      <c r="E65" s="50"/>
      <c r="F65" s="53"/>
      <c r="G65" s="50"/>
      <c r="H65" s="50"/>
      <c r="I65" s="50"/>
      <c r="K65" s="51"/>
    </row>
    <row r="66" spans="1:11" x14ac:dyDescent="0.25">
      <c r="A66" s="20">
        <v>42193</v>
      </c>
      <c r="B66" t="s">
        <v>85</v>
      </c>
      <c r="C66" s="50">
        <v>9333</v>
      </c>
      <c r="D66" s="50">
        <f t="shared" si="0"/>
        <v>570747.87000000011</v>
      </c>
      <c r="E66" s="50"/>
      <c r="F66" s="53"/>
      <c r="G66" s="50"/>
      <c r="H66" s="50"/>
      <c r="I66" s="50"/>
      <c r="K66" s="51"/>
    </row>
    <row r="67" spans="1:11" x14ac:dyDescent="0.25">
      <c r="A67" s="20">
        <v>42216</v>
      </c>
      <c r="B67" t="s">
        <v>90</v>
      </c>
      <c r="C67" s="50">
        <v>120.67</v>
      </c>
      <c r="D67" s="50">
        <f t="shared" si="0"/>
        <v>570868.54000000015</v>
      </c>
      <c r="E67" s="50"/>
      <c r="F67" s="53"/>
      <c r="G67" s="50"/>
      <c r="H67" s="50"/>
      <c r="I67" s="50"/>
      <c r="K67" s="51"/>
    </row>
    <row r="68" spans="1:11" x14ac:dyDescent="0.25">
      <c r="E68" s="50"/>
      <c r="F68" s="53"/>
      <c r="G68" s="50"/>
      <c r="H68" s="50"/>
      <c r="I68" s="50"/>
      <c r="K68" s="51"/>
    </row>
    <row r="69" spans="1:11" x14ac:dyDescent="0.25">
      <c r="E69" s="50"/>
      <c r="F69" s="53"/>
      <c r="G69" s="50"/>
      <c r="H69" s="50"/>
      <c r="I69" s="50"/>
      <c r="K69" s="51"/>
    </row>
    <row r="70" spans="1:11" x14ac:dyDescent="0.25">
      <c r="E70" s="50"/>
      <c r="F70" s="53"/>
      <c r="G70" s="50"/>
      <c r="H70" s="50"/>
      <c r="I70" s="50"/>
      <c r="K70" s="51"/>
    </row>
    <row r="71" spans="1:11" s="10" customFormat="1" x14ac:dyDescent="0.25">
      <c r="D71" s="50"/>
      <c r="E71" s="33"/>
      <c r="G71" s="33"/>
      <c r="H71" s="33"/>
      <c r="I71" s="33"/>
      <c r="J71" s="54"/>
      <c r="K71" s="54"/>
    </row>
    <row r="72" spans="1:11" s="10" customFormat="1" x14ac:dyDescent="0.25">
      <c r="D72" s="50"/>
      <c r="E72" s="33"/>
      <c r="G72" s="33"/>
      <c r="H72" s="33"/>
      <c r="I72" s="33"/>
      <c r="J72" s="54"/>
      <c r="K72" s="54"/>
    </row>
    <row r="73" spans="1:11" x14ac:dyDescent="0.25">
      <c r="E73" s="50"/>
      <c r="F73" s="53"/>
      <c r="G73" s="50"/>
      <c r="H73" s="50"/>
      <c r="I73" s="50"/>
      <c r="K73" s="51"/>
    </row>
    <row r="74" spans="1:11" x14ac:dyDescent="0.25">
      <c r="A74" s="20"/>
      <c r="E74" s="50"/>
      <c r="F74" s="53"/>
      <c r="G74" s="50"/>
      <c r="H74" s="50"/>
      <c r="I74" s="50"/>
      <c r="K74" s="51"/>
    </row>
    <row r="75" spans="1:11" x14ac:dyDescent="0.25">
      <c r="A75" s="20"/>
      <c r="E75" s="50"/>
      <c r="F75" s="53"/>
      <c r="G75" s="50"/>
      <c r="H75" s="50"/>
      <c r="I75" s="50"/>
      <c r="K75" s="51"/>
    </row>
    <row r="76" spans="1:11" x14ac:dyDescent="0.25">
      <c r="A76" s="20">
        <v>42390</v>
      </c>
      <c r="B76" t="s">
        <v>85</v>
      </c>
      <c r="C76" s="50">
        <v>9333</v>
      </c>
      <c r="D76" s="50">
        <v>618154.6</v>
      </c>
      <c r="E76" s="50"/>
      <c r="F76" s="53"/>
      <c r="G76" s="50"/>
      <c r="H76" s="50"/>
      <c r="I76" s="50"/>
      <c r="K76" s="51"/>
    </row>
    <row r="77" spans="1:11" x14ac:dyDescent="0.25">
      <c r="A77" s="20">
        <v>42398</v>
      </c>
      <c r="B77" t="s">
        <v>90</v>
      </c>
      <c r="C77" s="50">
        <v>121.44</v>
      </c>
      <c r="D77" s="50">
        <f>D76+C77</f>
        <v>618276.03999999992</v>
      </c>
      <c r="E77" s="50"/>
      <c r="F77" s="53"/>
      <c r="G77" s="50"/>
      <c r="H77" s="50"/>
      <c r="I77" s="50"/>
      <c r="K77" s="51"/>
    </row>
    <row r="78" spans="1:11" x14ac:dyDescent="0.25">
      <c r="A78" s="20">
        <v>42415</v>
      </c>
      <c r="B78" t="s">
        <v>85</v>
      </c>
      <c r="C78" s="50">
        <v>9333</v>
      </c>
      <c r="D78" s="50">
        <f t="shared" ref="D78:D103" si="1">D77+C78</f>
        <v>627609.03999999992</v>
      </c>
      <c r="E78" s="50"/>
      <c r="F78" s="53"/>
      <c r="G78" s="50"/>
      <c r="H78" s="50"/>
      <c r="I78" s="50"/>
      <c r="K78" s="51"/>
    </row>
    <row r="79" spans="1:11" x14ac:dyDescent="0.25">
      <c r="A79" s="56">
        <v>42429</v>
      </c>
      <c r="B79" s="57" t="s">
        <v>90</v>
      </c>
      <c r="C79" s="58">
        <v>132.16999999999999</v>
      </c>
      <c r="D79" s="50">
        <f t="shared" si="1"/>
        <v>627741.21</v>
      </c>
      <c r="E79" s="50"/>
      <c r="F79" s="53"/>
      <c r="G79" s="50"/>
      <c r="H79" s="50"/>
      <c r="I79" s="50"/>
      <c r="K79" s="51"/>
    </row>
    <row r="80" spans="1:11" x14ac:dyDescent="0.25">
      <c r="A80" s="56">
        <v>42460</v>
      </c>
      <c r="B80" s="57" t="s">
        <v>90</v>
      </c>
      <c r="C80" s="58">
        <v>133.29</v>
      </c>
      <c r="D80" s="50">
        <f t="shared" si="1"/>
        <v>627874.5</v>
      </c>
      <c r="E80" s="50"/>
      <c r="F80" s="53"/>
      <c r="G80" s="50"/>
      <c r="H80" s="50"/>
      <c r="I80" s="50"/>
      <c r="K80" s="51"/>
    </row>
    <row r="81" spans="1:11" x14ac:dyDescent="0.25">
      <c r="A81" s="56">
        <v>42466</v>
      </c>
      <c r="B81" s="57" t="s">
        <v>85</v>
      </c>
      <c r="C81" s="58">
        <v>9333</v>
      </c>
      <c r="D81" s="50">
        <f t="shared" si="1"/>
        <v>637207.5</v>
      </c>
      <c r="E81" s="50"/>
      <c r="F81" s="53"/>
      <c r="G81" s="50"/>
      <c r="H81" s="50"/>
      <c r="I81" s="50"/>
      <c r="K81" s="51"/>
    </row>
    <row r="82" spans="1:11" x14ac:dyDescent="0.25">
      <c r="A82" s="56">
        <v>42489</v>
      </c>
      <c r="B82" s="57" t="s">
        <v>90</v>
      </c>
      <c r="C82" s="58">
        <v>126.19</v>
      </c>
      <c r="D82" s="50">
        <f t="shared" si="1"/>
        <v>637333.68999999994</v>
      </c>
      <c r="E82" s="50"/>
      <c r="F82" s="53"/>
      <c r="G82" s="50"/>
      <c r="H82" s="50"/>
      <c r="I82" s="50"/>
      <c r="K82" s="51"/>
    </row>
    <row r="83" spans="1:11" x14ac:dyDescent="0.25">
      <c r="A83" s="20">
        <v>42503</v>
      </c>
      <c r="B83" s="57" t="s">
        <v>85</v>
      </c>
      <c r="C83" s="50">
        <v>9333</v>
      </c>
      <c r="D83" s="50">
        <f t="shared" si="1"/>
        <v>646666.68999999994</v>
      </c>
      <c r="E83" s="50"/>
      <c r="F83" s="53"/>
      <c r="G83" s="50"/>
      <c r="H83" s="50"/>
      <c r="I83" s="50"/>
      <c r="K83" s="51"/>
    </row>
    <row r="84" spans="1:11" x14ac:dyDescent="0.25">
      <c r="A84" s="20">
        <v>42521</v>
      </c>
      <c r="B84" s="57" t="s">
        <v>90</v>
      </c>
      <c r="C84" s="50">
        <v>140.84</v>
      </c>
      <c r="D84" s="50">
        <f t="shared" si="1"/>
        <v>646807.52999999991</v>
      </c>
      <c r="E84" s="50"/>
      <c r="F84" s="53"/>
      <c r="G84" s="50"/>
      <c r="H84" s="50"/>
      <c r="I84" s="50"/>
      <c r="K84" s="51"/>
    </row>
    <row r="85" spans="1:11" x14ac:dyDescent="0.25">
      <c r="A85" s="20">
        <v>42535</v>
      </c>
      <c r="B85" s="57" t="s">
        <v>85</v>
      </c>
      <c r="C85" s="50">
        <v>9333</v>
      </c>
      <c r="D85" s="50">
        <f t="shared" si="1"/>
        <v>656140.52999999991</v>
      </c>
      <c r="E85" s="50"/>
      <c r="F85" s="53"/>
      <c r="G85" s="50"/>
      <c r="H85" s="50"/>
      <c r="I85" s="50"/>
      <c r="K85" s="51"/>
    </row>
    <row r="86" spans="1:11" x14ac:dyDescent="0.25">
      <c r="A86" s="20">
        <v>42551</v>
      </c>
      <c r="B86" s="57" t="s">
        <v>90</v>
      </c>
      <c r="C86" s="50">
        <v>133.93</v>
      </c>
      <c r="D86" s="50">
        <f t="shared" si="1"/>
        <v>656274.46</v>
      </c>
      <c r="E86" s="50"/>
      <c r="F86" s="53"/>
      <c r="G86" s="50"/>
      <c r="H86" s="50"/>
      <c r="I86" s="50"/>
      <c r="K86" s="51"/>
    </row>
    <row r="87" spans="1:11" x14ac:dyDescent="0.25">
      <c r="A87" s="20">
        <v>42580</v>
      </c>
      <c r="B87" s="57" t="s">
        <v>90</v>
      </c>
      <c r="C87" s="50">
        <v>130.36000000000001</v>
      </c>
      <c r="D87" s="50">
        <f t="shared" si="1"/>
        <v>656404.81999999995</v>
      </c>
      <c r="E87" s="50"/>
      <c r="F87" s="53"/>
      <c r="G87" s="50"/>
      <c r="H87" s="50"/>
      <c r="I87" s="50"/>
      <c r="K87" s="51"/>
    </row>
    <row r="88" spans="1:11" x14ac:dyDescent="0.25">
      <c r="A88" s="20">
        <v>42613</v>
      </c>
      <c r="B88" s="57" t="s">
        <v>90</v>
      </c>
      <c r="C88" s="50">
        <v>148.37</v>
      </c>
      <c r="D88" s="50">
        <f t="shared" si="1"/>
        <v>656553.18999999994</v>
      </c>
      <c r="E88" s="50"/>
      <c r="F88" s="53"/>
      <c r="G88" s="50"/>
      <c r="H88" s="50"/>
      <c r="I88" s="50"/>
      <c r="K88" s="51"/>
    </row>
    <row r="89" spans="1:11" x14ac:dyDescent="0.25">
      <c r="A89" s="20">
        <v>42643</v>
      </c>
      <c r="B89" s="57" t="s">
        <v>90</v>
      </c>
      <c r="C89" s="50">
        <v>134.91</v>
      </c>
      <c r="D89" s="50">
        <f t="shared" si="1"/>
        <v>656688.1</v>
      </c>
      <c r="E89" s="50"/>
      <c r="F89" s="53"/>
      <c r="G89" s="50"/>
      <c r="H89" s="50"/>
      <c r="I89" s="50"/>
      <c r="K89" s="51"/>
    </row>
    <row r="90" spans="1:11" x14ac:dyDescent="0.25">
      <c r="A90" s="20">
        <v>42654</v>
      </c>
      <c r="B90" s="57" t="s">
        <v>85</v>
      </c>
      <c r="C90" s="50">
        <v>9333</v>
      </c>
      <c r="D90" s="50">
        <f t="shared" si="1"/>
        <v>666021.1</v>
      </c>
      <c r="E90" s="50"/>
      <c r="F90" s="53"/>
      <c r="G90" s="50"/>
      <c r="H90" s="50"/>
      <c r="I90" s="50"/>
      <c r="K90" s="51"/>
    </row>
    <row r="91" spans="1:11" x14ac:dyDescent="0.25">
      <c r="A91" s="20">
        <v>42669</v>
      </c>
      <c r="B91" s="57" t="s">
        <v>85</v>
      </c>
      <c r="C91" s="50">
        <v>9333</v>
      </c>
      <c r="D91" s="50">
        <f t="shared" si="1"/>
        <v>675354.1</v>
      </c>
      <c r="E91" s="50"/>
      <c r="F91" s="53"/>
      <c r="G91" s="50"/>
      <c r="H91" s="50"/>
      <c r="I91" s="50"/>
      <c r="K91" s="51"/>
    </row>
    <row r="92" spans="1:11" x14ac:dyDescent="0.25">
      <c r="A92" s="20">
        <v>42671</v>
      </c>
      <c r="B92" s="57" t="s">
        <v>85</v>
      </c>
      <c r="C92" s="50">
        <v>9333</v>
      </c>
      <c r="D92" s="50">
        <f t="shared" si="1"/>
        <v>684687.1</v>
      </c>
      <c r="E92" s="50"/>
      <c r="F92" s="53"/>
      <c r="G92" s="50"/>
      <c r="H92" s="50"/>
      <c r="I92" s="50"/>
      <c r="J92" s="51"/>
      <c r="K92" s="51"/>
    </row>
    <row r="93" spans="1:11" x14ac:dyDescent="0.25">
      <c r="A93" s="20">
        <v>42674</v>
      </c>
      <c r="B93" s="57" t="s">
        <v>90</v>
      </c>
      <c r="C93" s="50">
        <v>141.22</v>
      </c>
      <c r="D93" s="50">
        <f t="shared" si="1"/>
        <v>684828.32</v>
      </c>
      <c r="E93" s="50"/>
      <c r="F93" s="53"/>
      <c r="G93" s="50"/>
      <c r="H93" s="50"/>
      <c r="I93" s="50"/>
      <c r="J93" s="51"/>
      <c r="K93" s="51"/>
    </row>
    <row r="94" spans="1:11" x14ac:dyDescent="0.25">
      <c r="A94" s="20">
        <v>42698</v>
      </c>
      <c r="B94" s="57" t="s">
        <v>85</v>
      </c>
      <c r="C94" s="50">
        <v>9333</v>
      </c>
      <c r="D94" s="50">
        <f t="shared" si="1"/>
        <v>694161.32</v>
      </c>
      <c r="E94" s="50"/>
      <c r="F94" s="53"/>
      <c r="G94" s="50"/>
      <c r="H94" s="50"/>
      <c r="I94" s="50"/>
      <c r="J94" s="51"/>
      <c r="K94" s="51"/>
    </row>
    <row r="95" spans="1:11" x14ac:dyDescent="0.25">
      <c r="A95" s="20">
        <v>42704</v>
      </c>
      <c r="B95" s="57" t="s">
        <v>90</v>
      </c>
      <c r="C95" s="50">
        <v>141.1</v>
      </c>
      <c r="D95" s="50">
        <f t="shared" si="1"/>
        <v>694302.41999999993</v>
      </c>
      <c r="E95" s="50"/>
      <c r="F95" s="53"/>
      <c r="G95" s="50"/>
      <c r="H95" s="50"/>
      <c r="I95" s="50"/>
      <c r="J95" s="51"/>
      <c r="K95" s="51"/>
    </row>
    <row r="96" spans="1:11" x14ac:dyDescent="0.25">
      <c r="A96" s="20">
        <v>42711</v>
      </c>
      <c r="B96" s="57" t="s">
        <v>85</v>
      </c>
      <c r="C96" s="50">
        <v>9333</v>
      </c>
      <c r="D96" s="50">
        <f t="shared" si="1"/>
        <v>703635.41999999993</v>
      </c>
      <c r="E96" s="50"/>
      <c r="F96" s="53"/>
      <c r="G96" s="50"/>
      <c r="H96" s="50"/>
      <c r="I96" s="50"/>
    </row>
    <row r="97" spans="1:11" x14ac:dyDescent="0.25">
      <c r="A97" s="20">
        <v>42713</v>
      </c>
      <c r="B97" s="57" t="s">
        <v>85</v>
      </c>
      <c r="C97" s="50">
        <v>9333</v>
      </c>
      <c r="D97" s="50">
        <f t="shared" si="1"/>
        <v>712968.41999999993</v>
      </c>
      <c r="E97" s="50"/>
      <c r="F97" s="53"/>
      <c r="G97" s="50"/>
      <c r="H97" s="50"/>
      <c r="I97" s="50"/>
    </row>
    <row r="98" spans="1:11" x14ac:dyDescent="0.25">
      <c r="A98" s="20">
        <v>42732</v>
      </c>
      <c r="B98" s="57" t="s">
        <v>85</v>
      </c>
      <c r="C98" s="50">
        <v>9333</v>
      </c>
      <c r="D98" s="50">
        <f t="shared" si="1"/>
        <v>722301.41999999993</v>
      </c>
      <c r="E98" s="50"/>
      <c r="F98" s="53"/>
      <c r="G98" s="50"/>
      <c r="H98" s="50"/>
      <c r="I98" s="50"/>
    </row>
    <row r="99" spans="1:11" s="10" customFormat="1" x14ac:dyDescent="0.25">
      <c r="A99" s="56">
        <v>42734</v>
      </c>
      <c r="B99" s="57" t="s">
        <v>90</v>
      </c>
      <c r="C99" s="58">
        <v>145.61000000000001</v>
      </c>
      <c r="D99" s="50">
        <f t="shared" si="1"/>
        <v>722447.02999999991</v>
      </c>
      <c r="E99" s="33"/>
      <c r="G99" s="33"/>
      <c r="H99" s="33"/>
      <c r="I99" s="33"/>
      <c r="J99" s="54"/>
      <c r="K99" s="54"/>
    </row>
    <row r="100" spans="1:11" s="10" customFormat="1" x14ac:dyDescent="0.25">
      <c r="A100" s="56"/>
      <c r="B100" s="57"/>
      <c r="C100" s="58"/>
      <c r="D100" s="50">
        <f t="shared" si="1"/>
        <v>722447.02999999991</v>
      </c>
      <c r="E100" s="33"/>
      <c r="G100" s="33"/>
      <c r="H100" s="33"/>
      <c r="I100" s="33"/>
      <c r="J100" s="54"/>
      <c r="K100" s="54"/>
    </row>
    <row r="101" spans="1:11" x14ac:dyDescent="0.25">
      <c r="A101" s="56"/>
      <c r="B101" s="57"/>
      <c r="C101" s="58"/>
      <c r="D101" s="50">
        <f t="shared" si="1"/>
        <v>722447.02999999991</v>
      </c>
      <c r="E101" s="50"/>
      <c r="F101" s="53"/>
      <c r="G101" s="50"/>
      <c r="H101" s="50"/>
      <c r="I101" s="50"/>
    </row>
    <row r="102" spans="1:11" x14ac:dyDescent="0.25">
      <c r="A102" s="56"/>
      <c r="B102" s="57"/>
      <c r="C102" s="58"/>
      <c r="D102" s="50">
        <f t="shared" si="1"/>
        <v>722447.02999999991</v>
      </c>
      <c r="E102" s="50"/>
      <c r="F102" s="53"/>
      <c r="G102" s="50"/>
      <c r="H102" s="50"/>
      <c r="I102" s="50"/>
    </row>
    <row r="103" spans="1:11" x14ac:dyDescent="0.25">
      <c r="A103" s="56"/>
      <c r="B103" s="57"/>
      <c r="C103" s="58"/>
      <c r="D103" s="50">
        <f t="shared" si="1"/>
        <v>722447.02999999991</v>
      </c>
      <c r="E103" s="50"/>
      <c r="F103" s="53"/>
      <c r="G103" s="50"/>
      <c r="H103" s="50"/>
      <c r="I103" s="50"/>
    </row>
    <row r="104" spans="1:11" x14ac:dyDescent="0.25">
      <c r="A104" s="20"/>
      <c r="E104" s="50"/>
      <c r="F104" s="53"/>
      <c r="G104" s="50"/>
      <c r="H104" s="50"/>
      <c r="I104" s="50"/>
    </row>
    <row r="105" spans="1:11" x14ac:dyDescent="0.25">
      <c r="A105" s="20"/>
      <c r="E105" s="50"/>
      <c r="F105" s="53"/>
      <c r="G105" s="50"/>
      <c r="H105" s="50"/>
      <c r="I105" s="50"/>
    </row>
    <row r="106" spans="1:11" x14ac:dyDescent="0.25">
      <c r="A106" s="20">
        <v>42831</v>
      </c>
      <c r="B106" t="s">
        <v>91</v>
      </c>
      <c r="D106" s="50">
        <v>741355.11</v>
      </c>
      <c r="E106" s="50"/>
      <c r="F106" s="53"/>
      <c r="G106" s="50"/>
      <c r="H106" s="50"/>
      <c r="I106" s="50"/>
    </row>
    <row r="107" spans="1:11" x14ac:dyDescent="0.25">
      <c r="A107" s="20">
        <v>42845</v>
      </c>
      <c r="B107" t="s">
        <v>85</v>
      </c>
      <c r="C107" s="50">
        <v>18666</v>
      </c>
      <c r="D107" s="50">
        <f>D106+C107</f>
        <v>760021.11</v>
      </c>
      <c r="E107" s="50"/>
      <c r="F107" s="53"/>
      <c r="G107" s="50"/>
      <c r="H107" s="50"/>
      <c r="I107" s="50"/>
    </row>
    <row r="108" spans="1:11" x14ac:dyDescent="0.25">
      <c r="A108" s="20">
        <v>42853</v>
      </c>
      <c r="B108" t="s">
        <v>92</v>
      </c>
      <c r="C108" s="50">
        <v>57.28</v>
      </c>
      <c r="D108" s="50">
        <f t="shared" ref="D108:D130" si="2">D107+C108</f>
        <v>760078.39</v>
      </c>
      <c r="E108" s="50"/>
      <c r="F108" s="53"/>
      <c r="G108" s="50"/>
      <c r="H108" s="50"/>
      <c r="I108" s="50"/>
    </row>
    <row r="109" spans="1:11" x14ac:dyDescent="0.25">
      <c r="A109" s="20">
        <v>42880</v>
      </c>
      <c r="B109" t="s">
        <v>85</v>
      </c>
      <c r="C109" s="50">
        <v>9333</v>
      </c>
      <c r="D109" s="50">
        <f t="shared" si="2"/>
        <v>769411.39</v>
      </c>
      <c r="E109" s="50"/>
      <c r="F109" s="53"/>
      <c r="G109" s="50"/>
      <c r="H109" s="50"/>
      <c r="I109" s="50"/>
    </row>
    <row r="110" spans="1:11" x14ac:dyDescent="0.25">
      <c r="A110" s="20">
        <v>42886</v>
      </c>
      <c r="B110" t="s">
        <v>92</v>
      </c>
      <c r="C110" s="50">
        <v>68.87</v>
      </c>
      <c r="D110" s="50">
        <f t="shared" si="2"/>
        <v>769480.26</v>
      </c>
      <c r="E110" s="50"/>
      <c r="F110" s="53"/>
      <c r="G110" s="50"/>
      <c r="H110" s="50"/>
      <c r="I110" s="50"/>
    </row>
    <row r="111" spans="1:11" x14ac:dyDescent="0.25">
      <c r="A111" s="56">
        <v>42902</v>
      </c>
      <c r="B111" s="57" t="s">
        <v>85</v>
      </c>
      <c r="C111" s="58">
        <v>9333</v>
      </c>
      <c r="D111" s="50">
        <f t="shared" si="2"/>
        <v>778813.26</v>
      </c>
      <c r="E111" s="33"/>
      <c r="F111" s="10"/>
      <c r="G111" s="33"/>
      <c r="H111" s="33"/>
      <c r="I111" s="33"/>
      <c r="J111" s="54"/>
      <c r="K111" s="54"/>
    </row>
    <row r="112" spans="1:11" x14ac:dyDescent="0.25">
      <c r="A112" s="20">
        <v>42916</v>
      </c>
      <c r="B112" s="57" t="s">
        <v>92</v>
      </c>
      <c r="C112" s="50">
        <v>63.6</v>
      </c>
      <c r="D112" s="50">
        <f t="shared" si="2"/>
        <v>778876.86</v>
      </c>
      <c r="E112" s="50"/>
      <c r="F112" s="53"/>
      <c r="G112" s="50"/>
      <c r="H112" s="50"/>
      <c r="I112" s="50"/>
    </row>
    <row r="113" spans="1:11" x14ac:dyDescent="0.25">
      <c r="A113" s="20">
        <v>42935</v>
      </c>
      <c r="B113" s="57" t="s">
        <v>85</v>
      </c>
      <c r="C113" s="50">
        <v>9333</v>
      </c>
      <c r="D113" s="50">
        <f t="shared" si="2"/>
        <v>788209.86</v>
      </c>
      <c r="E113" s="50"/>
      <c r="F113" s="53"/>
      <c r="G113" s="50"/>
      <c r="H113" s="50"/>
      <c r="I113" s="50"/>
    </row>
    <row r="114" spans="1:11" x14ac:dyDescent="0.25">
      <c r="A114" s="20">
        <v>42947</v>
      </c>
      <c r="B114" s="57" t="s">
        <v>92</v>
      </c>
      <c r="C114" s="50">
        <v>66.459999999999994</v>
      </c>
      <c r="D114" s="50">
        <f t="shared" si="2"/>
        <v>788276.32</v>
      </c>
      <c r="E114" s="50"/>
      <c r="F114" s="53"/>
      <c r="G114" s="50"/>
      <c r="H114" s="50"/>
      <c r="I114" s="50"/>
    </row>
    <row r="115" spans="1:11" x14ac:dyDescent="0.25">
      <c r="A115" s="20">
        <v>42948</v>
      </c>
      <c r="B115" s="57" t="s">
        <v>85</v>
      </c>
      <c r="C115" s="50">
        <v>9333</v>
      </c>
      <c r="D115" s="50">
        <f t="shared" si="2"/>
        <v>797609.32</v>
      </c>
      <c r="E115" s="50"/>
      <c r="F115" s="53"/>
      <c r="G115" s="50"/>
      <c r="H115" s="50"/>
      <c r="I115" s="50"/>
    </row>
    <row r="116" spans="1:11" x14ac:dyDescent="0.25">
      <c r="A116" s="20">
        <v>42963</v>
      </c>
      <c r="B116" s="57" t="s">
        <v>85</v>
      </c>
      <c r="C116" s="50">
        <v>9333</v>
      </c>
      <c r="D116" s="50">
        <f t="shared" si="2"/>
        <v>806942.32</v>
      </c>
      <c r="E116" s="50"/>
      <c r="F116" s="53"/>
      <c r="G116" s="50"/>
      <c r="H116" s="50"/>
      <c r="I116" s="50"/>
    </row>
    <row r="117" spans="1:11" s="10" customFormat="1" x14ac:dyDescent="0.25">
      <c r="A117" s="56">
        <v>42978</v>
      </c>
      <c r="B117" s="57" t="s">
        <v>92</v>
      </c>
      <c r="C117" s="58">
        <v>68.099999999999994</v>
      </c>
      <c r="D117" s="50">
        <f t="shared" si="2"/>
        <v>807010.41999999993</v>
      </c>
      <c r="E117" s="33"/>
      <c r="G117" s="33"/>
      <c r="H117" s="33"/>
      <c r="I117" s="33"/>
      <c r="J117" s="54"/>
      <c r="K117" s="54"/>
    </row>
    <row r="118" spans="1:11" x14ac:dyDescent="0.25">
      <c r="A118" s="20">
        <v>43007</v>
      </c>
      <c r="B118" s="57" t="s">
        <v>92</v>
      </c>
      <c r="C118" s="50">
        <v>64.12</v>
      </c>
      <c r="D118" s="50">
        <f t="shared" si="2"/>
        <v>807074.53999999992</v>
      </c>
    </row>
    <row r="119" spans="1:11" x14ac:dyDescent="0.25">
      <c r="A119" s="20">
        <v>43017</v>
      </c>
      <c r="B119" s="57" t="s">
        <v>85</v>
      </c>
      <c r="C119" s="50">
        <v>9333</v>
      </c>
      <c r="D119" s="50">
        <f t="shared" si="2"/>
        <v>816407.53999999992</v>
      </c>
    </row>
    <row r="120" spans="1:11" x14ac:dyDescent="0.25">
      <c r="A120" s="20">
        <v>43026</v>
      </c>
      <c r="B120" s="57" t="s">
        <v>85</v>
      </c>
      <c r="C120" s="50">
        <v>9333</v>
      </c>
      <c r="D120" s="50">
        <f t="shared" si="2"/>
        <v>825740.53999999992</v>
      </c>
    </row>
    <row r="121" spans="1:11" x14ac:dyDescent="0.25">
      <c r="A121" s="20">
        <v>43039</v>
      </c>
      <c r="B121" s="57" t="s">
        <v>92</v>
      </c>
      <c r="C121" s="50">
        <v>73.91</v>
      </c>
      <c r="D121" s="50">
        <f t="shared" si="2"/>
        <v>825814.45</v>
      </c>
    </row>
    <row r="122" spans="1:11" x14ac:dyDescent="0.25">
      <c r="A122" s="20">
        <v>43056</v>
      </c>
      <c r="B122" s="57" t="s">
        <v>85</v>
      </c>
      <c r="C122" s="50">
        <v>11833.33</v>
      </c>
      <c r="D122" s="50">
        <f t="shared" si="2"/>
        <v>837647.77999999991</v>
      </c>
    </row>
    <row r="123" spans="1:11" x14ac:dyDescent="0.25">
      <c r="A123" s="20">
        <v>43069</v>
      </c>
      <c r="B123" s="57" t="s">
        <v>92</v>
      </c>
      <c r="C123" s="50">
        <v>246.04</v>
      </c>
      <c r="D123" s="50">
        <f t="shared" si="2"/>
        <v>837893.82</v>
      </c>
    </row>
    <row r="124" spans="1:11" x14ac:dyDescent="0.25">
      <c r="A124" s="20">
        <v>43098</v>
      </c>
      <c r="B124" s="57" t="s">
        <v>92</v>
      </c>
      <c r="C124" s="50">
        <v>266.29000000000002</v>
      </c>
      <c r="D124" s="50">
        <f t="shared" si="2"/>
        <v>838160.11</v>
      </c>
    </row>
    <row r="125" spans="1:11" x14ac:dyDescent="0.25">
      <c r="A125" s="20">
        <v>43119</v>
      </c>
      <c r="B125" s="57" t="s">
        <v>85</v>
      </c>
      <c r="C125" s="50">
        <v>11833.33</v>
      </c>
      <c r="D125" s="50">
        <f t="shared" si="2"/>
        <v>849993.44</v>
      </c>
    </row>
    <row r="126" spans="1:11" x14ac:dyDescent="0.25">
      <c r="A126" s="20">
        <v>43131</v>
      </c>
      <c r="B126" s="57" t="s">
        <v>92</v>
      </c>
      <c r="C126" s="50">
        <v>304.67</v>
      </c>
      <c r="D126" s="50">
        <f t="shared" si="2"/>
        <v>850298.11</v>
      </c>
    </row>
    <row r="127" spans="1:11" x14ac:dyDescent="0.25">
      <c r="A127" s="20">
        <v>43144</v>
      </c>
      <c r="B127" s="57" t="s">
        <v>85</v>
      </c>
      <c r="C127" s="50">
        <v>11833.33</v>
      </c>
      <c r="D127" s="50">
        <f t="shared" si="2"/>
        <v>862131.44</v>
      </c>
    </row>
    <row r="128" spans="1:11" x14ac:dyDescent="0.25">
      <c r="A128" s="20">
        <v>43159</v>
      </c>
      <c r="B128" s="57" t="s">
        <v>92</v>
      </c>
      <c r="C128" s="50">
        <v>262.86</v>
      </c>
      <c r="D128" s="50">
        <f t="shared" si="2"/>
        <v>862394.29999999993</v>
      </c>
    </row>
    <row r="129" spans="1:11" x14ac:dyDescent="0.25">
      <c r="A129" s="20">
        <v>43188</v>
      </c>
      <c r="B129" s="57" t="s">
        <v>92</v>
      </c>
      <c r="C129" s="50">
        <v>274.08</v>
      </c>
      <c r="D129" s="50">
        <f t="shared" si="2"/>
        <v>862668.37999999989</v>
      </c>
    </row>
    <row r="130" spans="1:11" x14ac:dyDescent="0.25">
      <c r="A130" s="20">
        <v>43190</v>
      </c>
      <c r="B130" s="57" t="s">
        <v>93</v>
      </c>
      <c r="D130" s="50">
        <f t="shared" si="2"/>
        <v>862668.37999999989</v>
      </c>
    </row>
    <row r="131" spans="1:11" x14ac:dyDescent="0.25">
      <c r="A131" s="20">
        <v>43190</v>
      </c>
      <c r="B131" s="57" t="s">
        <v>95</v>
      </c>
      <c r="D131" s="50">
        <v>1300000</v>
      </c>
    </row>
    <row r="132" spans="1:11" x14ac:dyDescent="0.25">
      <c r="A132" s="20">
        <v>43343</v>
      </c>
      <c r="B132" s="57" t="s">
        <v>96</v>
      </c>
      <c r="D132" s="50">
        <f>SUM(D130:D131)</f>
        <v>2162668.38</v>
      </c>
    </row>
    <row r="133" spans="1:11" x14ac:dyDescent="0.25">
      <c r="A133" s="20">
        <v>43221</v>
      </c>
      <c r="B133" t="s">
        <v>80</v>
      </c>
      <c r="C133" s="50" t="s">
        <v>81</v>
      </c>
      <c r="E133" s="50"/>
      <c r="F133" s="50"/>
      <c r="G133" s="50"/>
      <c r="H133" s="50"/>
      <c r="I133" s="50"/>
      <c r="J133" s="51"/>
      <c r="K133" s="51"/>
    </row>
  </sheetData>
  <autoFilter ref="A1:K13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2018-06-19T12:09:02Z</dcterms:modified>
</cp:coreProperties>
</file>