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R\R Kirby &amp; Sons Ltd SSAS\Tax Returns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B24" i="3" l="1"/>
  <c r="H30" i="3"/>
  <c r="F12" i="1"/>
  <c r="E12" i="1"/>
  <c r="B17" i="3"/>
  <c r="I15" i="3"/>
  <c r="I4" i="3"/>
  <c r="I5" i="3"/>
  <c r="I6" i="3"/>
  <c r="I7" i="3"/>
  <c r="I8" i="3"/>
  <c r="I9" i="3"/>
  <c r="I10" i="3"/>
  <c r="I11" i="3"/>
  <c r="I12" i="3"/>
  <c r="I13" i="3"/>
  <c r="I14" i="3"/>
  <c r="I3" i="3"/>
  <c r="G12" i="1" l="1"/>
  <c r="G13" i="1"/>
  <c r="G14" i="1"/>
  <c r="G15" i="1"/>
  <c r="G16" i="1"/>
  <c r="G17" i="1"/>
  <c r="G18" i="1"/>
  <c r="G11" i="1"/>
  <c r="G30" i="3"/>
  <c r="B25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44" i="2" l="1"/>
  <c r="D44" i="2"/>
</calcChain>
</file>

<file path=xl/sharedStrings.xml><?xml version="1.0" encoding="utf-8"?>
<sst xmlns="http://schemas.openxmlformats.org/spreadsheetml/2006/main" count="147" uniqueCount="91">
  <si>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</si>
  <si>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</si>
  <si>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</si>
  <si>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</si>
  <si>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</si>
  <si>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</si>
  <si>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</si>
  <si>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</si>
  <si>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</si>
  <si>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</si>
  <si>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</si>
  <si>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</si>
  <si>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</si>
  <si>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</si>
  <si>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</si>
  <si>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</si>
  <si>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</si>
  <si>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</si>
  <si>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</si>
  <si>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</si>
  <si>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</si>
  <si>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</si>
  <si>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</si>
  <si>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</si>
  <si>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</si>
  <si>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</si>
  <si>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</si>
  <si>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</si>
  <si>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</si>
  <si>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</si>
  <si>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</si>
  <si>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</si>
  <si>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</si>
  <si>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</si>
  <si>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</si>
  <si>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</si>
  <si>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</si>
  <si>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</si>
  <si>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</si>
  <si>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</si>
  <si>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</si>
  <si>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</si>
  <si>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</si>
  <si>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</si>
  <si>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</si>
  <si>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</si>
  <si>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</si>
  <si>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</si>
  <si>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</si>
  <si>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</si>
  <si>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</si>
  <si>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</si>
  <si>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</si>
  <si>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</si>
  <si>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</si>
  <si>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</si>
  <si>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</si>
  <si>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</si>
  <si>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</si>
  <si>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</si>
  <si>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</si>
  <si>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</si>
  <si>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</si>
  <si>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</si>
  <si>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</si>
  <si>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</si>
  <si>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</si>
  <si>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</si>
  <si>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</si>
  <si>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</si>
  <si>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</si>
  <si>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</si>
  <si>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</si>
  <si>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</si>
  <si>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>Cash</t>
  </si>
  <si>
    <t xml:space="preserve">Totals: </t>
  </si>
  <si>
    <t>R Kirby &amp; Sons Ltd SSAS</t>
  </si>
  <si>
    <t>00587174RZ</t>
  </si>
  <si>
    <t>A0077086</t>
  </si>
  <si>
    <t xml:space="preserve">R Kirby &amp; Sons Ltd  </t>
  </si>
  <si>
    <t>Connected Loan</t>
  </si>
  <si>
    <t>Graham Kirby</t>
  </si>
  <si>
    <t>Trustee only</t>
  </si>
  <si>
    <t>Thomasine Kirby</t>
  </si>
  <si>
    <t>Elledon House</t>
  </si>
  <si>
    <t>Preston Road</t>
  </si>
  <si>
    <t>Inskip</t>
  </si>
  <si>
    <t xml:space="preserve">Preston  </t>
  </si>
  <si>
    <t>PR4 0TT</t>
  </si>
  <si>
    <t>Bank fee</t>
  </si>
  <si>
    <t>SUBMITTED WITHOUT BANK STATEMENTS FROM NATWEST!! REF STACY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</si>
</sst>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0.000%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abSelected="1" workbookViewId="0">
      <selection activeCell="A9" sqref="A9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64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78</v>
      </c>
      <c r="E3" s="47"/>
      <c r="F3" t="s">
        <v>51</v>
      </c>
      <c r="G3" s="42">
        <v>259.64999999999998</v>
      </c>
      <c r="H3" s="42">
        <v>255.47</v>
      </c>
      <c r="I3" s="42">
        <f>G3-H3</f>
        <v>4.1799999999999784</v>
      </c>
      <c r="J3" s="42"/>
      <c r="K3" s="42"/>
      <c r="L3" s="42"/>
      <c r="M3" s="48"/>
    </row>
    <row r="4" spans="1:13" x14ac:dyDescent="0.25">
      <c r="A4" s="16" t="s">
        <v>20</v>
      </c>
      <c r="B4" s="44" t="s">
        <v>79</v>
      </c>
      <c r="E4" s="47"/>
      <c r="F4" t="s">
        <v>52</v>
      </c>
      <c r="G4" s="42">
        <v>259.64999999999998</v>
      </c>
      <c r="H4" s="42">
        <v>255.79</v>
      </c>
      <c r="I4" s="42">
        <f t="shared" ref="I4:I14" si="0">G4-H4</f>
        <v>3.8599999999999852</v>
      </c>
      <c r="J4" s="42"/>
      <c r="K4" s="42"/>
      <c r="L4" s="42"/>
      <c r="M4" s="50"/>
    </row>
    <row r="5" spans="1:13" x14ac:dyDescent="0.25">
      <c r="A5" s="34" t="s">
        <v>1</v>
      </c>
      <c r="B5" s="44" t="s">
        <v>76</v>
      </c>
      <c r="E5" s="47"/>
      <c r="F5" t="s">
        <v>53</v>
      </c>
      <c r="G5" s="42">
        <v>259.64999999999998</v>
      </c>
      <c r="H5" s="42">
        <v>256.11</v>
      </c>
      <c r="I5" s="42">
        <f t="shared" si="0"/>
        <v>3.5399999999999636</v>
      </c>
      <c r="J5" s="42"/>
      <c r="K5" s="42"/>
      <c r="L5" s="42"/>
      <c r="M5" s="48"/>
    </row>
    <row r="6" spans="1:13" x14ac:dyDescent="0.25">
      <c r="A6" s="34" t="s">
        <v>3</v>
      </c>
      <c r="B6" s="45" t="s">
        <v>77</v>
      </c>
      <c r="C6" t="s">
        <v>82</v>
      </c>
      <c r="D6" s="42" t="s">
        <v>72</v>
      </c>
      <c r="E6" s="47" t="s">
        <v>73</v>
      </c>
      <c r="F6" t="s">
        <v>54</v>
      </c>
      <c r="G6" s="42">
        <v>259.64999999999998</v>
      </c>
      <c r="H6" s="42">
        <v>256.43</v>
      </c>
      <c r="I6" s="42">
        <f t="shared" si="0"/>
        <v>3.2199999999999704</v>
      </c>
      <c r="J6" s="42"/>
      <c r="K6" s="42"/>
      <c r="L6" s="42"/>
      <c r="M6" s="48"/>
    </row>
    <row r="7" spans="1:13" x14ac:dyDescent="0.25">
      <c r="A7" s="34" t="s">
        <v>38</v>
      </c>
      <c r="B7" s="45" t="s">
        <v>81</v>
      </c>
      <c r="C7" t="s">
        <v>83</v>
      </c>
      <c r="E7" s="47"/>
      <c r="F7" t="s">
        <v>55</v>
      </c>
      <c r="G7" s="42">
        <v>259.64999999999998</v>
      </c>
      <c r="H7" s="42">
        <v>256.75</v>
      </c>
      <c r="I7" s="42">
        <f t="shared" si="0"/>
        <v>2.8999999999999773</v>
      </c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>
        <v>259.64999999999998</v>
      </c>
      <c r="H8" s="42">
        <v>257.07</v>
      </c>
      <c r="I8" s="42">
        <f t="shared" si="0"/>
        <v>2.5799999999999841</v>
      </c>
      <c r="J8" s="43"/>
      <c r="K8" s="42"/>
      <c r="L8" s="43"/>
      <c r="M8" s="48"/>
    </row>
    <row r="9" spans="1:13" x14ac:dyDescent="0.25">
      <c r="A9" s="34"/>
      <c r="B9" s="45" t="s">
        <v>90</v>
      </c>
      <c r="E9" s="47"/>
      <c r="F9" t="s">
        <v>57</v>
      </c>
      <c r="G9" s="42">
        <v>259.64999999999998</v>
      </c>
      <c r="H9" s="42">
        <v>257.39</v>
      </c>
      <c r="I9" s="42">
        <f t="shared" si="0"/>
        <v>2.2599999999999909</v>
      </c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>
        <v>259.64999999999998</v>
      </c>
      <c r="H10" s="42">
        <v>257.70999999999998</v>
      </c>
      <c r="I10" s="42">
        <f t="shared" si="0"/>
        <v>1.9399999999999977</v>
      </c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>
        <v>259.64999999999998</v>
      </c>
      <c r="H11" s="42">
        <v>258.02999999999997</v>
      </c>
      <c r="I11" s="42">
        <f t="shared" si="0"/>
        <v>1.6200000000000045</v>
      </c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>
        <v>259.64999999999998</v>
      </c>
      <c r="H12" s="42">
        <v>258.36</v>
      </c>
      <c r="I12" s="42">
        <f t="shared" si="0"/>
        <v>1.2899999999999636</v>
      </c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>
        <v>259.64999999999998</v>
      </c>
      <c r="H13" s="42">
        <v>258.68</v>
      </c>
      <c r="I13" s="42">
        <f t="shared" si="0"/>
        <v>0.96999999999997044</v>
      </c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>
        <v>259.64999999999998</v>
      </c>
      <c r="H14" s="42">
        <v>259</v>
      </c>
      <c r="I14" s="42">
        <f t="shared" si="0"/>
        <v>0.64999999999997726</v>
      </c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3115.8000000000006</v>
      </c>
      <c r="H15" s="51">
        <f>SUM(H3:H14)</f>
        <v>3086.79</v>
      </c>
      <c r="I15" s="51">
        <f>SUM(I3:I14)</f>
        <v>29.009999999999764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3086.79</v>
      </c>
      <c r="G17" s="16" t="s">
        <v>35</v>
      </c>
      <c r="H17" s="16" t="s">
        <v>89</v>
      </c>
      <c r="I17" s="16" t="s">
        <v>63</v>
      </c>
    </row>
    <row r="18" spans="1:12" x14ac:dyDescent="0.25">
      <c r="A18" s="34" t="s">
        <v>29</v>
      </c>
      <c r="B18" s="35"/>
      <c r="F18" t="s">
        <v>51</v>
      </c>
      <c r="G18">
        <v>600</v>
      </c>
      <c r="H18">
        <v>6</v>
      </c>
    </row>
    <row r="19" spans="1:12" x14ac:dyDescent="0.25">
      <c r="A19" s="36" t="s">
        <v>30</v>
      </c>
      <c r="B19" s="35">
        <v>0</v>
      </c>
      <c r="F19" t="s">
        <v>52</v>
      </c>
      <c r="H19">
        <v>6</v>
      </c>
    </row>
    <row r="20" spans="1:12" x14ac:dyDescent="0.25">
      <c r="A20" s="36" t="s">
        <v>31</v>
      </c>
      <c r="B20" s="35">
        <v>0</v>
      </c>
      <c r="F20" t="s">
        <v>53</v>
      </c>
      <c r="G20">
        <v>0</v>
      </c>
      <c r="H20">
        <v>6</v>
      </c>
    </row>
    <row r="21" spans="1:12" x14ac:dyDescent="0.25">
      <c r="A21" s="36" t="s">
        <v>32</v>
      </c>
      <c r="B21" s="35">
        <v>0</v>
      </c>
      <c r="F21" t="s">
        <v>54</v>
      </c>
      <c r="G21">
        <v>0</v>
      </c>
      <c r="H21">
        <v>6</v>
      </c>
    </row>
    <row r="22" spans="1:12" x14ac:dyDescent="0.25">
      <c r="A22" s="36" t="s">
        <v>33</v>
      </c>
      <c r="B22" s="35">
        <v>0</v>
      </c>
      <c r="F22" t="s">
        <v>55</v>
      </c>
      <c r="H22">
        <v>6</v>
      </c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>
        <v>0</v>
      </c>
      <c r="H23">
        <v>6</v>
      </c>
    </row>
    <row r="24" spans="1:12" ht="15.75" thickBot="1" x14ac:dyDescent="0.3">
      <c r="A24" s="36" t="s">
        <v>36</v>
      </c>
      <c r="B24" s="38">
        <f>G30+H30</f>
        <v>672</v>
      </c>
      <c r="D24" s="43"/>
      <c r="F24" t="s">
        <v>57</v>
      </c>
      <c r="H24">
        <v>6</v>
      </c>
    </row>
    <row r="25" spans="1:12" ht="15.75" thickTop="1" x14ac:dyDescent="0.25">
      <c r="B25" s="35">
        <f>SUM(B11,B12,B13,B14,B15,B16,B17,B19,B20,B22,B21,B23,B24)</f>
        <v>3758.79</v>
      </c>
      <c r="C25" s="39"/>
      <c r="D25" s="43"/>
      <c r="E25" s="40"/>
      <c r="F25" t="s">
        <v>58</v>
      </c>
      <c r="H25">
        <v>6</v>
      </c>
    </row>
    <row r="26" spans="1:12" x14ac:dyDescent="0.25">
      <c r="B26" s="9"/>
      <c r="D26" s="43"/>
      <c r="E26" s="41"/>
      <c r="F26" t="s">
        <v>59</v>
      </c>
      <c r="G26">
        <v>0</v>
      </c>
      <c r="H26">
        <v>6</v>
      </c>
    </row>
    <row r="27" spans="1:12" x14ac:dyDescent="0.25">
      <c r="D27" s="43"/>
      <c r="E27" s="41"/>
      <c r="F27" t="s">
        <v>60</v>
      </c>
      <c r="H27">
        <v>6</v>
      </c>
    </row>
    <row r="28" spans="1:12" x14ac:dyDescent="0.25">
      <c r="A28" t="s">
        <v>37</v>
      </c>
      <c r="B28" s="7">
        <f>Valuation!B23</f>
        <v>26390</v>
      </c>
      <c r="D28" s="43"/>
      <c r="E28" s="41"/>
      <c r="F28" t="s">
        <v>61</v>
      </c>
      <c r="H28">
        <v>6</v>
      </c>
    </row>
    <row r="29" spans="1:12" x14ac:dyDescent="0.25">
      <c r="D29" s="43"/>
      <c r="E29" s="41"/>
      <c r="F29" t="s">
        <v>62</v>
      </c>
      <c r="G29">
        <v>0</v>
      </c>
      <c r="H29">
        <v>6</v>
      </c>
    </row>
    <row r="30" spans="1:12" x14ac:dyDescent="0.25">
      <c r="B30" t="str">
        <f>B3</f>
        <v>A0077086</v>
      </c>
      <c r="F30" s="16" t="s">
        <v>75</v>
      </c>
      <c r="G30" s="16">
        <f>SUM(G18:G29)</f>
        <v>600</v>
      </c>
      <c r="H30" s="16">
        <f>SUM(H18:H29)</f>
        <v>72</v>
      </c>
      <c r="I30" s="16"/>
      <c r="J30" s="16"/>
      <c r="K30" s="16"/>
      <c r="L30" s="16"/>
    </row>
    <row r="31" spans="1:12" x14ac:dyDescent="0.25">
      <c r="B31" t="str">
        <f>B4</f>
        <v xml:space="preserve">R Kirby &amp; Sons Ltd  </v>
      </c>
    </row>
    <row r="32" spans="1:12" x14ac:dyDescent="0.25">
      <c r="B32" t="s">
        <v>84</v>
      </c>
    </row>
    <row r="33" spans="2:2" x14ac:dyDescent="0.25">
      <c r="B33" t="s">
        <v>85</v>
      </c>
    </row>
    <row r="34" spans="2:2" x14ac:dyDescent="0.25">
      <c r="B34" t="s">
        <v>86</v>
      </c>
    </row>
    <row r="35" spans="2:2" x14ac:dyDescent="0.25">
      <c r="B35" t="s">
        <v>87</v>
      </c>
    </row>
    <row r="36" spans="2:2" x14ac:dyDescent="0.25">
      <c r="B36" t="s">
        <v>88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H12" sqref="H12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R Kirby &amp; Sons Ltd SSAS</v>
      </c>
    </row>
    <row r="5" spans="1:21" x14ac:dyDescent="0.25">
      <c r="A5" s="2" t="s">
        <v>2</v>
      </c>
      <c r="B5" s="2" t="str">
        <f>'Data Capture'!B7:E7</f>
        <v>Graham Kirby</v>
      </c>
    </row>
    <row r="6" spans="1:21" x14ac:dyDescent="0.25">
      <c r="A6" s="2" t="s">
        <v>3</v>
      </c>
      <c r="B6" s="32" t="str">
        <f>'Data Capture'!B6</f>
        <v>00587174RZ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69</v>
      </c>
    </row>
    <row r="9" spans="1:21" ht="15.75" thickBot="1" x14ac:dyDescent="0.3">
      <c r="J9" t="s">
        <v>51</v>
      </c>
      <c r="K9" t="s">
        <v>70</v>
      </c>
      <c r="L9" t="s">
        <v>53</v>
      </c>
      <c r="M9" t="s">
        <v>71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26131</v>
      </c>
      <c r="C11" s="65" t="s">
        <v>74</v>
      </c>
      <c r="D11" s="66">
        <v>23087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v>259</v>
      </c>
      <c r="C12" s="3" t="s">
        <v>80</v>
      </c>
      <c r="D12" s="67">
        <v>3346</v>
      </c>
      <c r="E12" s="67">
        <f>'Data Capture'!H15</f>
        <v>3086.79</v>
      </c>
      <c r="F12" s="67">
        <f>'Data Capture'!I15</f>
        <v>29.009999999999764</v>
      </c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/>
      <c r="C13" s="3"/>
      <c r="D13" s="67"/>
      <c r="E13" s="67"/>
      <c r="F13" s="67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67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68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66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65</v>
      </c>
      <c r="B23" s="14">
        <f>SUM(B11:B19)</f>
        <v>26390</v>
      </c>
      <c r="C23" s="53"/>
      <c r="D23" s="72">
        <f>SUM(D11:D18)</f>
        <v>26433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6"/>
      <c r="C1" s="77"/>
    </row>
    <row r="2" spans="1:18" x14ac:dyDescent="0.25">
      <c r="L2" s="26"/>
    </row>
    <row r="3" spans="1:18" ht="20.25" customHeight="1" x14ac:dyDescent="0.25">
      <c r="A3" s="16" t="s">
        <v>7</v>
      </c>
      <c r="B3" s="73" t="str">
        <f>'Data Capture'!B7</f>
        <v>Graham Kirby</v>
      </c>
      <c r="C3" s="74"/>
      <c r="D3" s="16" t="s">
        <v>7</v>
      </c>
      <c r="E3" s="73" t="str">
        <f>'Data Capture'!C7</f>
        <v>Thomasine Kirby</v>
      </c>
      <c r="F3" s="74"/>
      <c r="G3" s="16" t="s">
        <v>7</v>
      </c>
      <c r="H3" s="73">
        <f>'Data Capture'!D7</f>
        <v>0</v>
      </c>
      <c r="I3" s="74"/>
      <c r="J3" s="16" t="s">
        <v>7</v>
      </c>
      <c r="K3" s="75">
        <f>'Data Capture'!E7</f>
        <v>0</v>
      </c>
      <c r="L3" s="74"/>
      <c r="M3" s="16" t="s">
        <v>7</v>
      </c>
      <c r="N3" s="73" t="s">
        <v>12</v>
      </c>
      <c r="O3" s="74"/>
      <c r="P3" s="16" t="s">
        <v>7</v>
      </c>
      <c r="Q3" s="73" t="s">
        <v>12</v>
      </c>
      <c r="R3" s="74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0" t="s">
        <v>13</v>
      </c>
      <c r="C35" s="8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8" t="str">
        <f>B3</f>
        <v>Graham Kirby</v>
      </c>
      <c r="C38" s="78"/>
      <c r="D38" s="23" t="str">
        <f>E3</f>
        <v>Thomasine Kirby</v>
      </c>
      <c r="E38" s="78">
        <f>H3</f>
        <v>0</v>
      </c>
      <c r="F38" s="78"/>
      <c r="G38" s="23">
        <f>K3</f>
        <v>0</v>
      </c>
      <c r="H38" s="78" t="str">
        <f>N3</f>
        <v>N/A</v>
      </c>
      <c r="I38" s="78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1" t="e">
        <f>C31/(C31+F31+I31+L31+O31+R31)</f>
        <v>#DIV/0!</v>
      </c>
      <c r="C39" s="81"/>
      <c r="D39" s="22" t="e">
        <f>F31/(C31+F31+I31+L31+O31+R31)</f>
        <v>#DIV/0!</v>
      </c>
      <c r="E39" s="81" t="e">
        <f>I31/(C31+F31+I31+L31+O31+R31)</f>
        <v>#DIV/0!</v>
      </c>
      <c r="F39" s="81"/>
      <c r="G39" s="22" t="e">
        <f>L31/(C31+F31+I31+L31+O31+R31)</f>
        <v>#DIV/0!</v>
      </c>
      <c r="H39" s="81" t="e">
        <f>O31/(C31+F31+I31+L31+O31+R31)</f>
        <v>#DIV/0!</v>
      </c>
      <c r="I39" s="81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0" t="s">
        <v>14</v>
      </c>
      <c r="C42" s="80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8" t="str">
        <f>B3</f>
        <v>Graham Kirby</v>
      </c>
      <c r="C44" s="78"/>
      <c r="D44" s="23" t="str">
        <f>E3</f>
        <v>Thomasine Kirby</v>
      </c>
      <c r="E44" s="78">
        <f>H3</f>
        <v>0</v>
      </c>
      <c r="F44" s="78"/>
      <c r="G44" s="23">
        <f>K3</f>
        <v>0</v>
      </c>
      <c r="H44" s="78" t="str">
        <f>N3</f>
        <v>N/A</v>
      </c>
      <c r="I44" s="78"/>
      <c r="J44" s="23" t="str">
        <f>Q3</f>
        <v>N/A</v>
      </c>
    </row>
    <row r="45" spans="1:11" ht="23.25" customHeight="1" x14ac:dyDescent="0.25">
      <c r="A45" s="16" t="s">
        <v>15</v>
      </c>
      <c r="B45" s="79" t="e">
        <f>B39*D42</f>
        <v>#DIV/0!</v>
      </c>
      <c r="C45" s="79"/>
      <c r="D45" s="29" t="e">
        <f>D42*D39</f>
        <v>#DIV/0!</v>
      </c>
      <c r="E45" s="79" t="e">
        <f>E39*D42</f>
        <v>#DIV/0!</v>
      </c>
      <c r="F45" s="79"/>
      <c r="G45" s="29" t="e">
        <f>G39*D42</f>
        <v>#DIV/0!</v>
      </c>
      <c r="H45" s="79" t="e">
        <f>H39*D42</f>
        <v>#DIV/0!</v>
      </c>
      <c r="I45" s="79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2018-01-10T12:18:33Z</dcterms:modified>
</cp:coreProperties>
</file>