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 Bragman Limited Directors Pension Scheme\Scheme Review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1" i="1" l="1"/>
  <c r="B22" i="1"/>
  <c r="D20" i="1" l="1"/>
  <c r="E20" i="1"/>
  <c r="F20" i="1"/>
  <c r="G20" i="1"/>
  <c r="D21" i="1"/>
  <c r="E21" i="1"/>
  <c r="F21" i="1"/>
  <c r="G21" i="1"/>
  <c r="D22" i="1"/>
  <c r="E22" i="1"/>
  <c r="F22" i="1"/>
  <c r="G22" i="1"/>
  <c r="B20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<sst xmlns="http://schemas.openxmlformats.org/spreadsheetml/2006/main" count="168" uniqueCount="99">
  <si>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</si>
  <si>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</si>
  <si>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</si>
  <si>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</si>
  <si>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</si>
  <si>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</si>
  <si>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</si>
  <si>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</si>
  <si>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</si>
  <si>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</si>
  <si>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</si>
  <si>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</si>
  <si>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</si>
  <si>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</si>
  <si>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</si>
  <si>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</si>
  <si>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</si>
  <si>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</si>
  <si>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</si>
  <si>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</si>
  <si>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</si>
  <si>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</si>
  <si>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</si>
  <si>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</si>
  <si>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</si>
  <si>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</si>
  <si>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</si>
  <si>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</si>
  <si>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</si>
  <si>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</si>
  <si>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</si>
  <si>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</si>
  <si>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</si>
  <si>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</si>
  <si>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</si>
  <si>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</si>
  <si>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</si>
  <si>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</si>
  <si>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</si>
  <si>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</si>
  <si>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</si>
  <si>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</si>
  <si>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</si>
  <si>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</si>
  <si>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</si>
  <si>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</si>
  <si>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</si>
  <si>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</si>
  <si>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</si>
  <si>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</si>
  <si>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</si>
  <si>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</si>
  <si>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</si>
  <si>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</si>
  <si>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</si>
  <si>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</si>
  <si>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</si>
  <si>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</si>
  <si>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</si>
  <si>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</si>
  <si>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</si>
  <si>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</si>
  <si>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</si>
  <si>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</si>
  <si>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</si>
  <si>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</si>
  <si>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</si>
  <si>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</si>
  <si>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</si>
  <si>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</si>
  <si>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</si>
  <si>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</si>
  <si>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</si>
  <si>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solicitor</t>
  </si>
  <si>
    <t>PP fees</t>
  </si>
  <si>
    <t>property purchase</t>
  </si>
  <si>
    <t>Insurance - in</t>
  </si>
  <si>
    <t>S R Bragman</t>
  </si>
  <si>
    <t>28.02.2018</t>
  </si>
  <si>
    <t>InterContinental Hotels</t>
  </si>
  <si>
    <t>International Power</t>
  </si>
  <si>
    <t>Mitchells &amp; Butlers</t>
  </si>
  <si>
    <t>Zotefoams</t>
  </si>
  <si>
    <t>Index linked treasury gov stock 2.5%</t>
  </si>
  <si>
    <t>Nationwide (cash a/c)</t>
  </si>
  <si>
    <t>pension paid</t>
  </si>
  <si>
    <t>divd</t>
  </si>
  <si>
    <t>sale of inv</t>
  </si>
  <si>
    <t>opening cash</t>
  </si>
  <si>
    <t>interest</t>
  </si>
  <si>
    <t>fees</t>
  </si>
  <si>
    <t>total</t>
  </si>
  <si>
    <t>price</t>
  </si>
  <si>
    <t>INTER CONTINENTAL HOTELS GROUP</t>
  </si>
  <si>
    <t>INTERNATIONAL POWER</t>
  </si>
  <si>
    <t>MITCHELLS &amp; BUTLER</t>
  </si>
  <si>
    <t>ZOTEFOAMS</t>
  </si>
  <si>
    <t>value</t>
  </si>
  <si>
    <t>Phoenix Life Corporate Inv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</si>
</sst>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6" sqref="B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71</v>
      </c>
      <c r="G2" s="49" t="s">
        <v>72</v>
      </c>
      <c r="H2" t="s">
        <v>76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77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/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75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E20" t="s">
        <v>74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73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74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0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0</v>
      </c>
      <c r="C25" s="36"/>
      <c r="D25" s="40"/>
      <c r="E25" s="38" t="s">
        <v>73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74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73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322533.71000000002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74</v>
      </c>
      <c r="F29" t="s">
        <v>58</v>
      </c>
      <c r="G29" s="39"/>
      <c r="H29" s="39"/>
      <c r="I29" s="61"/>
    </row>
    <row r="30" spans="1:12" x14ac:dyDescent="0.25">
      <c r="B30" t="str">
        <f>B4</f>
        <v>S R Bragman</v>
      </c>
      <c r="F30" s="13" t="s">
        <v>69</v>
      </c>
      <c r="G30" s="61">
        <f>SUM(G18:G29)</f>
        <v>0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e">
        <f>#REF!</f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workbookViewId="0">
      <selection activeCell="B27" sqref="B27"/>
    </sheetView>
  </sheetViews>
  <sheetFormatPr defaultRowHeight="15" x14ac:dyDescent="0.25"/>
  <cols>
    <col min="1" max="1" width="19.140625" customWidth="1"/>
    <col min="2" max="2" width="37.42578125" bestFit="1" customWidth="1"/>
    <col min="3" max="3" width="33.42578125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>
        <f>'Data Capture'!B5</f>
        <v>0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>
        <f>'Data Capture'!B6</f>
        <v>0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 t="s">
        <v>78</v>
      </c>
      <c r="B11" s="6">
        <v>13371.9</v>
      </c>
      <c r="C11" s="56" t="s">
        <v>79</v>
      </c>
      <c r="D11" s="57"/>
      <c r="E11" s="62"/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 t="s">
        <v>78</v>
      </c>
      <c r="B12" s="7"/>
      <c r="C12" s="3" t="s">
        <v>80</v>
      </c>
      <c r="D12" s="58"/>
      <c r="E12" s="62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 t="s">
        <v>78</v>
      </c>
      <c r="B13" s="7">
        <v>1496.65</v>
      </c>
      <c r="C13" s="3" t="s">
        <v>81</v>
      </c>
      <c r="D13" s="58"/>
      <c r="E13" s="62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 t="s">
        <v>78</v>
      </c>
      <c r="B14" s="7">
        <v>30966</v>
      </c>
      <c r="C14" s="3" t="s">
        <v>82</v>
      </c>
      <c r="D14" s="58"/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 t="s">
        <v>78</v>
      </c>
      <c r="B15" s="7">
        <v>33795.839999999997</v>
      </c>
      <c r="C15" s="3" t="s">
        <v>83</v>
      </c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 t="s">
        <v>78</v>
      </c>
      <c r="B16" s="7">
        <v>241903.32</v>
      </c>
      <c r="C16" s="3" t="s">
        <v>98</v>
      </c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 t="s">
        <v>78</v>
      </c>
      <c r="B17" s="7">
        <v>1000</v>
      </c>
      <c r="C17" s="3" t="s">
        <v>84</v>
      </c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 t="s">
        <v>78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 t="s">
        <v>78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0</v>
      </c>
      <c r="C20" s="54"/>
      <c r="D20" s="54">
        <f t="shared" ref="D20:G20" si="1">D12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SUM(B11:B16)</f>
        <v>321533.71000000002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B17</f>
        <v>1000</v>
      </c>
      <c r="C22" s="68"/>
      <c r="D22" s="68">
        <f t="shared" ref="D22:G22" si="3">D11</f>
        <v>0</v>
      </c>
      <c r="E22" s="68">
        <f t="shared" si="3"/>
        <v>0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322533.71000000002</v>
      </c>
      <c r="C23" s="50"/>
      <c r="D23" s="60">
        <f>SUM(D11:D18)</f>
        <v>0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5" spans="1:19" x14ac:dyDescent="0.25">
      <c r="A25" t="s">
        <v>85</v>
      </c>
      <c r="B25" t="s">
        <v>86</v>
      </c>
      <c r="C25" t="s">
        <v>87</v>
      </c>
      <c r="D25" s="8" t="s">
        <v>88</v>
      </c>
      <c r="E25" t="s">
        <v>89</v>
      </c>
      <c r="F25" t="s">
        <v>90</v>
      </c>
    </row>
    <row r="26" spans="1:19" x14ac:dyDescent="0.25">
      <c r="B26">
        <v>381.57</v>
      </c>
      <c r="C26">
        <v>1362.52</v>
      </c>
      <c r="D26" s="8">
        <v>2021.8</v>
      </c>
      <c r="E26">
        <v>0.01</v>
      </c>
      <c r="F26">
        <v>822.5</v>
      </c>
    </row>
    <row r="27" spans="1:19" x14ac:dyDescent="0.25">
      <c r="A27">
        <v>5814.4</v>
      </c>
      <c r="B27">
        <v>65.02</v>
      </c>
      <c r="E27">
        <v>0.15</v>
      </c>
      <c r="F27">
        <v>1036.46</v>
      </c>
    </row>
    <row r="28" spans="1:19" x14ac:dyDescent="0.25">
      <c r="A28">
        <v>10782.89</v>
      </c>
      <c r="B28">
        <v>75.92</v>
      </c>
      <c r="E28">
        <v>0.25</v>
      </c>
    </row>
    <row r="29" spans="1:19" x14ac:dyDescent="0.25">
      <c r="A29">
        <v>9770.0300000000007</v>
      </c>
      <c r="B29">
        <v>65.02</v>
      </c>
      <c r="E29">
        <v>0.47</v>
      </c>
    </row>
    <row r="30" spans="1:19" x14ac:dyDescent="0.25">
      <c r="A30">
        <v>5100</v>
      </c>
      <c r="B30">
        <v>122.62</v>
      </c>
    </row>
    <row r="31" spans="1:19" x14ac:dyDescent="0.25">
      <c r="A31">
        <v>690.8</v>
      </c>
      <c r="B31">
        <v>369.63</v>
      </c>
    </row>
    <row r="33" spans="1:6" x14ac:dyDescent="0.25">
      <c r="A33">
        <v>32158.12</v>
      </c>
      <c r="B33">
        <v>1079.78</v>
      </c>
      <c r="C33">
        <v>1362.52</v>
      </c>
      <c r="D33" s="8">
        <v>2021.8</v>
      </c>
      <c r="E33">
        <v>0.88</v>
      </c>
      <c r="F33">
        <v>1858.96</v>
      </c>
    </row>
    <row r="38" spans="1:6" x14ac:dyDescent="0.25">
      <c r="B38" t="s">
        <v>91</v>
      </c>
      <c r="C38" t="s">
        <v>92</v>
      </c>
      <c r="D38" s="8" t="s">
        <v>91</v>
      </c>
      <c r="E38" s="44">
        <v>40638</v>
      </c>
    </row>
    <row r="39" spans="1:6" x14ac:dyDescent="0.25">
      <c r="A39" t="s">
        <v>93</v>
      </c>
      <c r="B39">
        <v>406</v>
      </c>
      <c r="C39">
        <v>1259</v>
      </c>
      <c r="D39" s="8">
        <v>511154</v>
      </c>
      <c r="E39">
        <v>5111.54</v>
      </c>
    </row>
    <row r="40" spans="1:6" x14ac:dyDescent="0.25">
      <c r="A40" t="s">
        <v>94</v>
      </c>
      <c r="B40">
        <v>1481</v>
      </c>
      <c r="C40">
        <v>311.89999999999998</v>
      </c>
      <c r="D40" s="8">
        <v>461923.9</v>
      </c>
      <c r="E40">
        <v>4619.2389999999996</v>
      </c>
    </row>
    <row r="41" spans="1:6" x14ac:dyDescent="0.25">
      <c r="A41" t="s">
        <v>95</v>
      </c>
      <c r="B41">
        <v>627</v>
      </c>
      <c r="C41">
        <v>301.60000000000002</v>
      </c>
      <c r="D41" s="8">
        <v>189103.2</v>
      </c>
      <c r="E41">
        <v>1891.0319999999999</v>
      </c>
    </row>
    <row r="42" spans="1:6" x14ac:dyDescent="0.25">
      <c r="A42" t="s">
        <v>96</v>
      </c>
      <c r="B42">
        <v>10000</v>
      </c>
      <c r="C42">
        <v>140.6</v>
      </c>
      <c r="D42" s="8">
        <v>1406000</v>
      </c>
      <c r="E42">
        <v>14060</v>
      </c>
    </row>
    <row r="44" spans="1:6" x14ac:dyDescent="0.25">
      <c r="D44" s="8" t="s">
        <v>97</v>
      </c>
      <c r="E44">
        <v>25681.811000000002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69"/>
      <c r="C1" s="70"/>
    </row>
    <row r="2" spans="1:18" x14ac:dyDescent="0.25">
      <c r="L2" s="23"/>
    </row>
    <row r="3" spans="1:18" ht="20.25" customHeight="1" x14ac:dyDescent="0.25">
      <c r="A3" s="13" t="s">
        <v>7</v>
      </c>
      <c r="B3" s="75">
        <f>'Data Capture'!B7</f>
        <v>0</v>
      </c>
      <c r="C3" s="76"/>
      <c r="D3" s="13" t="s">
        <v>7</v>
      </c>
      <c r="E3" s="75">
        <f>'Data Capture'!C7</f>
        <v>0</v>
      </c>
      <c r="F3" s="76"/>
      <c r="G3" s="13" t="s">
        <v>7</v>
      </c>
      <c r="H3" s="75">
        <f>'Data Capture'!D7</f>
        <v>0</v>
      </c>
      <c r="I3" s="76"/>
      <c r="J3" s="13" t="s">
        <v>7</v>
      </c>
      <c r="K3" s="77">
        <f>'Data Capture'!E7</f>
        <v>0</v>
      </c>
      <c r="L3" s="76"/>
      <c r="M3" s="13" t="s">
        <v>7</v>
      </c>
      <c r="N3" s="75" t="s">
        <v>12</v>
      </c>
      <c r="O3" s="76"/>
      <c r="P3" s="13" t="s">
        <v>7</v>
      </c>
      <c r="Q3" s="75" t="s">
        <v>12</v>
      </c>
      <c r="R3" s="76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3" t="s">
        <v>13</v>
      </c>
      <c r="C35" s="7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1">
        <f>B3</f>
        <v>0</v>
      </c>
      <c r="C38" s="71"/>
      <c r="D38" s="20">
        <f>E3</f>
        <v>0</v>
      </c>
      <c r="E38" s="71">
        <f>H3</f>
        <v>0</v>
      </c>
      <c r="F38" s="71"/>
      <c r="G38" s="20">
        <f>K3</f>
        <v>0</v>
      </c>
      <c r="H38" s="71" t="str">
        <f>N3</f>
        <v>N/A</v>
      </c>
      <c r="I38" s="71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4" t="e">
        <f>C31/(C31+F31+I31+L31+O31+R31)</f>
        <v>#DIV/0!</v>
      </c>
      <c r="C39" s="74"/>
      <c r="D39" s="19" t="e">
        <f>F31/(C31+F31+I31+L31+O31+R31)</f>
        <v>#DIV/0!</v>
      </c>
      <c r="E39" s="74" t="e">
        <f>I31/(C31+F31+I31+L31+O31+R31)</f>
        <v>#DIV/0!</v>
      </c>
      <c r="F39" s="74"/>
      <c r="G39" s="19" t="e">
        <f>L31/(C31+F31+I31+L31+O31+R31)</f>
        <v>#DIV/0!</v>
      </c>
      <c r="H39" s="74" t="e">
        <f>O31/(C31+F31+I31+L31+O31+R31)</f>
        <v>#DIV/0!</v>
      </c>
      <c r="I39" s="74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3" t="s">
        <v>14</v>
      </c>
      <c r="C42" s="73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1">
        <f>B3</f>
        <v>0</v>
      </c>
      <c r="C44" s="71"/>
      <c r="D44" s="20">
        <f>E3</f>
        <v>0</v>
      </c>
      <c r="E44" s="71">
        <f>H3</f>
        <v>0</v>
      </c>
      <c r="F44" s="71"/>
      <c r="G44" s="20">
        <f>K3</f>
        <v>0</v>
      </c>
      <c r="H44" s="71" t="str">
        <f>N3</f>
        <v>N/A</v>
      </c>
      <c r="I44" s="71"/>
      <c r="J44" s="20" t="str">
        <f>Q3</f>
        <v>N/A</v>
      </c>
    </row>
    <row r="45" spans="1:11" ht="23.25" customHeight="1" x14ac:dyDescent="0.25">
      <c r="A45" s="13" t="s">
        <v>15</v>
      </c>
      <c r="B45" s="72" t="e">
        <f>B39*D42</f>
        <v>#DIV/0!</v>
      </c>
      <c r="C45" s="72"/>
      <c r="D45" s="26" t="e">
        <f>D42*D39</f>
        <v>#DIV/0!</v>
      </c>
      <c r="E45" s="72" t="e">
        <f>E39*D42</f>
        <v>#DIV/0!</v>
      </c>
      <c r="F45" s="72"/>
      <c r="G45" s="26" t="e">
        <f>G39*D42</f>
        <v>#DIV/0!</v>
      </c>
      <c r="H45" s="72" t="e">
        <f>H39*D42</f>
        <v>#DIV/0!</v>
      </c>
      <c r="I45" s="72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2018-04-17T13:31:42Z</dcterms:modified>
</cp:coreProperties>
</file>