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  <sheet state="visible" name="barclays" sheetId="3" r:id="rId6"/>
  </sheets>
  <definedNames/>
  <calcPr/>
  <extLst>
    <ext uri="GoogleSheetsCustomDataVersion1">
      <go:sheetsCustomData xmlns:go="http://customooxmlschemas.google.com/" r:id="rId7" roundtripDataSignature="AMtx7mgU+3JNtX+3bKLDx2GhcViLqjCwfA=="/>
    </ext>
  </extLst>
</workbook>
</file>

<file path=xl/sharedStrings.xml><?xml version="1.0" encoding="utf-8"?>
<sst xmlns="http://schemas.openxmlformats.org/spreadsheetml/2006/main" count="395" uniqueCount="164">
  <si>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</si>
  <si>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</si>
  <si>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</si>
  <si>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</si>
  <si>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</si>
  <si>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</si>
  <si>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</si>
  <si>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</si>
  <si>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</si>
  <si>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</si>
  <si>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</si>
  <si>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PGB Pension Scheme</t>
  </si>
  <si>
    <t xml:space="preserve">cash at bank </t>
  </si>
  <si>
    <t>PSTR</t>
  </si>
  <si>
    <t>00787896RQ</t>
  </si>
  <si>
    <t>Loans</t>
  </si>
  <si>
    <t>Principle Employer / Admin</t>
  </si>
  <si>
    <t>PP</t>
  </si>
  <si>
    <t>MYA Cosmetics Loan Note - PGB</t>
  </si>
  <si>
    <t>Admin ID:</t>
  </si>
  <si>
    <t>121 Finance - Loan Note - PGB</t>
  </si>
  <si>
    <t>GG</t>
  </si>
  <si>
    <t>Pass</t>
  </si>
  <si>
    <t>PP994378366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</si>
  <si>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</si>
  <si>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</si>
  <si>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</si>
  <si>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</si>
  <si>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</si>
  <si>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</si>
  <si>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</si>
  <si>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</si>
  <si>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</si>
  <si>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</si>
  <si>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G P BAKER Loan Int</t>
  </si>
  <si>
    <t xml:space="preserve">capital </t>
  </si>
  <si>
    <t xml:space="preserve">Inv income </t>
  </si>
  <si>
    <t>Transfer OUT to HL SIPP P G Baker</t>
  </si>
  <si>
    <t>M Baker Loan Int</t>
  </si>
  <si>
    <t>Transfer OUT to HL SIPP M Baker</t>
  </si>
  <si>
    <t>Loyalty Reward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</si>
  <si>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</si>
  <si>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</si>
  <si>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</si>
  <si>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</si>
  <si>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</si>
  <si>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</si>
  <si>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</si>
  <si>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</si>
  <si>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</si>
  <si>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</si>
  <si>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</si>
  <si>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</si>
  <si>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</si>
  <si>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</si>
  <si>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</si>
  <si>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</si>
  <si>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</si>
  <si>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</si>
  <si>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</si>
  <si>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</si>
  <si>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</si>
  <si>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</si>
  <si>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</si>
  <si>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</si>
  <si>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</si>
  <si>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</si>
  <si>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</si>
  <si>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</si>
  <si>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Peter Geoffrey Baker</t>
  </si>
  <si>
    <t>Marcia Baker</t>
  </si>
  <si>
    <t>Loan details</t>
  </si>
  <si>
    <t>Geoff</t>
  </si>
  <si>
    <t xml:space="preserve">Marcia </t>
  </si>
  <si>
    <t>Both loans:</t>
  </si>
  <si>
    <t>Value 05/04/2020</t>
  </si>
  <si>
    <t>(initial value minus capital repaid)</t>
  </si>
  <si>
    <t xml:space="preserve">Income </t>
  </si>
  <si>
    <t>(interest received)</t>
  </si>
  <si>
    <t xml:space="preserve">Disposal </t>
  </si>
  <si>
    <t>(capital repaid)</t>
  </si>
  <si>
    <t>0000740000PGBPENSION</t>
  </si>
  <si>
    <t>VIR11223320012249</t>
  </si>
  <si>
    <t>GBP</t>
  </si>
  <si>
    <t>30/04/2019</t>
  </si>
  <si>
    <t>DPG</t>
  </si>
  <si>
    <t>000280136A</t>
  </si>
  <si>
    <t>121 FINANCE LIMITE G BAKER121</t>
  </si>
  <si>
    <t>WDG</t>
  </si>
  <si>
    <t>000280563A</t>
  </si>
  <si>
    <t>PP Quarterly Admin Fee Nov2018</t>
  </si>
  <si>
    <t>000280560A</t>
  </si>
  <si>
    <t>PP Quarterly Admin Fee</t>
  </si>
  <si>
    <t>31/05/2019</t>
  </si>
  <si>
    <t>000284262A</t>
  </si>
  <si>
    <t>000288427A</t>
  </si>
  <si>
    <t>31/07/2019</t>
  </si>
  <si>
    <t>000292132A</t>
  </si>
  <si>
    <t>000292625A</t>
  </si>
  <si>
    <t>000296487A</t>
  </si>
  <si>
    <t>000297192A</t>
  </si>
  <si>
    <t>Deed of Amendment &amp; New Rules</t>
  </si>
  <si>
    <t>24/09/2019</t>
  </si>
  <si>
    <t>000299133A</t>
  </si>
  <si>
    <t>Transfer to HL SIPP P G Baker</t>
  </si>
  <si>
    <t>000300428A</t>
  </si>
  <si>
    <t>000305614A</t>
  </si>
  <si>
    <t>000306403A</t>
  </si>
  <si>
    <t>000314577A</t>
  </si>
  <si>
    <t>14/01/2020</t>
  </si>
  <si>
    <t>000319329A</t>
  </si>
  <si>
    <t>15/01/2020</t>
  </si>
  <si>
    <t>000319449A</t>
  </si>
  <si>
    <t>000322189A</t>
  </si>
  <si>
    <t>17/02/2020</t>
  </si>
  <si>
    <t>000324023A</t>
  </si>
  <si>
    <t>16/03/2020</t>
  </si>
  <si>
    <t>000328166A</t>
  </si>
  <si>
    <t>data-20</t>
  </si>
  <si>
    <t>Number</t>
  </si>
  <si>
    <t>Date</t>
  </si>
  <si>
    <t>Account</t>
  </si>
  <si>
    <t>Amount</t>
  </si>
  <si>
    <t>Subcategory</t>
  </si>
  <si>
    <t>Memo</t>
  </si>
  <si>
    <t>null</t>
  </si>
  <si>
    <t>20-53-77 73616401</t>
  </si>
  <si>
    <t>DIRECTDEP</t>
  </si>
  <si>
    <t>MYA GROUP LTD         M BAKER LOAN INT   BGC</t>
  </si>
  <si>
    <t xml:space="preserve">	null</t>
  </si>
  <si>
    <t>06/03/2020</t>
  </si>
  <si>
    <t>OTH</t>
  </si>
  <si>
    <t>Loyalty Reward        13 Jan - 12 Feb</t>
  </si>
  <si>
    <t xml:space="preserve">********************** COMMISSION FOR       </t>
  </si>
  <si>
    <t>03/02/2020</t>
  </si>
  <si>
    <t>PAYMENT</t>
  </si>
  <si>
    <t>HLAM LTD SIPP TRUS    1997649 BAKER      BBP</t>
  </si>
  <si>
    <t>09/01/2020</t>
  </si>
  <si>
    <t>Loyalty Reward        13 Nov - 12 Dec</t>
  </si>
  <si>
    <t>06/12/2019</t>
  </si>
  <si>
    <t>MYA CLINICS LTD       M BAKER LOAN INT   BGC</t>
  </si>
  <si>
    <t>05/12/2019</t>
  </si>
  <si>
    <t>Loyalty Reward        14 Oct - 12 Nov</t>
  </si>
  <si>
    <t>06/11/2019</t>
  </si>
  <si>
    <t>04/11/2019</t>
  </si>
  <si>
    <t>Loyalty Reward        13 Sep - 13 Oct</t>
  </si>
  <si>
    <t>07/10/2019</t>
  </si>
  <si>
    <t>Loyalty Reward        13 Aug - 12 Sep</t>
  </si>
  <si>
    <t>04/10/2019</t>
  </si>
  <si>
    <t>06/09/2019</t>
  </si>
  <si>
    <t>05/09/2019</t>
  </si>
  <si>
    <t>Loyalty Reward        15 Jul - 12 Aug</t>
  </si>
  <si>
    <t>03/09/2019</t>
  </si>
  <si>
    <t>05/08/2019</t>
  </si>
  <si>
    <t>Loyalty Reward        13 Jun - 14 Jul</t>
  </si>
  <si>
    <t>02/08/2019</t>
  </si>
  <si>
    <t>05/07/2019</t>
  </si>
  <si>
    <t>Loyalty Reward        13 May - 12 Jun</t>
  </si>
  <si>
    <t>01/07/2019</t>
  </si>
  <si>
    <t>04/06/2019</t>
  </si>
  <si>
    <t>Loyalty Reward        15 Apr - 12 May</t>
  </si>
  <si>
    <t>09/05/2019</t>
  </si>
  <si>
    <t>Loyalty Reward        13 Mar - 14 Apr</t>
  </si>
  <si>
    <t xml:space="preserve">	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</si>
</sst>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[$£-809]#,##0.00;&quot;-&quot;[$£-809]#,##0.00"/>
    <numFmt numFmtId="173" formatCode="&quot;£&quot;#,##0.00;[Red]\-&quot;£&quot;#,##0.00"/>
    <numFmt numFmtId="174" formatCode="mm/dd/yyyy"/>
  </numFmts>
  <fonts count="21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0000FF"/>
      <name val="Calibri"/>
    </font>
    <font/>
    <font>
      <sz val="10.0"/>
      <color rgb="FF000000"/>
      <name val="Calibri"/>
    </font>
    <font>
      <sz val="10.0"/>
      <color theme="1"/>
      <name val="Calibri"/>
    </font>
    <font>
      <sz val="11.0"/>
      <color rgb="FFFF0000"/>
      <name val="Calibri"/>
    </font>
    <font>
      <b/>
      <sz val="11.0"/>
      <color rgb="FFFF0000"/>
      <name val="Calibri"/>
    </font>
    <font>
      <sz val="11.0"/>
      <color rgb="FF000000"/>
      <name val="Arial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12.0"/>
      <color rgb="FF000000"/>
      <name val="&quot;Helvetica Neue&quot;"/>
    </font>
    <font>
      <color theme="1"/>
      <name val="&quot;Helvetica Neue&quot;"/>
    </font>
    <font>
      <b/>
      <color rgb="FF000000"/>
      <name val="&quot;Helvetica Neue&quot;"/>
    </font>
    <font>
      <color rgb="FF000000"/>
      <name val="&quot;Helvetica Neue&quot;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right/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2" fillId="0" fontId="6" numFmtId="165" xfId="0" applyAlignment="1" applyBorder="1" applyFont="1" applyNumberFormat="1">
      <alignment horizontal="center" readingOrder="0" shrinkToFit="0" vertical="bottom" wrapText="1"/>
    </xf>
    <xf borderId="1" fillId="0" fontId="6" numFmtId="165" xfId="0" applyAlignment="1" applyBorder="1" applyFont="1" applyNumberFormat="1">
      <alignment horizontal="center" readingOrder="0" shrinkToFit="0" vertical="bottom" wrapText="1"/>
    </xf>
    <xf borderId="1" fillId="0" fontId="7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readingOrder="0" shrinkToFit="0" vertical="bottom" wrapText="1"/>
    </xf>
    <xf borderId="2" fillId="0" fontId="8" numFmtId="165" xfId="0" applyAlignment="1" applyBorder="1" applyFont="1" applyNumberFormat="1">
      <alignment horizontal="center" readingOrder="0" shrinkToFit="0" vertical="bottom" wrapText="1"/>
    </xf>
    <xf borderId="1" fillId="0" fontId="8" numFmtId="165" xfId="0" applyAlignment="1" applyBorder="1" applyFont="1" applyNumberFormat="1">
      <alignment horizontal="center" readingOrder="0" shrinkToFit="0" vertical="bottom" wrapText="1"/>
    </xf>
    <xf borderId="1" fillId="0" fontId="8" numFmtId="165" xfId="0" applyAlignment="1" applyBorder="1" applyFont="1" applyNumberFormat="1">
      <alignment horizontal="center" vertical="bottom"/>
    </xf>
    <xf borderId="1" fillId="0" fontId="8" numFmtId="165" xfId="0" applyAlignment="1" applyBorder="1" applyFont="1" applyNumberFormat="1">
      <alignment horizontal="center" readingOrder="0" vertical="bottom"/>
    </xf>
    <xf borderId="1" fillId="0" fontId="8" numFmtId="167" xfId="0" applyAlignment="1" applyBorder="1" applyFont="1" applyNumberFormat="1">
      <alignment horizontal="center" vertical="bottom"/>
    </xf>
    <xf borderId="1" fillId="0" fontId="6" numFmtId="169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2" fontId="8" numFmtId="0" xfId="0" applyAlignment="1" applyBorder="1" applyFont="1">
      <alignment horizontal="center" readingOrder="0" vertical="bottom"/>
    </xf>
    <xf borderId="0" fillId="0" fontId="6" numFmtId="165" xfId="0" applyAlignment="1" applyFont="1" applyNumberFormat="1">
      <alignment horizontal="center" vertical="bottom"/>
    </xf>
    <xf borderId="2" fillId="0" fontId="6" numFmtId="165" xfId="0" applyAlignment="1" applyBorder="1" applyFont="1" applyNumberFormat="1">
      <alignment horizontal="center" readingOrder="0" vertical="bottom"/>
    </xf>
    <xf borderId="3" fillId="0" fontId="9" numFmtId="0" xfId="0" applyBorder="1" applyFont="1"/>
    <xf borderId="0" fillId="2" fontId="6" numFmtId="0" xfId="0" applyAlignment="1" applyFont="1">
      <alignment horizontal="center" readingOrder="0" vertical="bottom"/>
    </xf>
    <xf borderId="0" fillId="2" fontId="6" numFmtId="165" xfId="0" applyAlignment="1" applyFont="1" applyNumberFormat="1">
      <alignment horizontal="center" readingOrder="0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10" numFmtId="0" xfId="0" applyAlignment="1" applyFont="1">
      <alignment horizontal="center" readingOrder="0" shrinkToFit="0" vertical="bottom" wrapText="1"/>
    </xf>
    <xf borderId="0" fillId="2" fontId="10" numFmtId="0" xfId="0" applyAlignment="1" applyFont="1">
      <alignment horizontal="center" shrinkToFit="0" wrapText="1"/>
    </xf>
    <xf borderId="0" fillId="0" fontId="11" numFmtId="0" xfId="0" applyAlignment="1" applyFont="1">
      <alignment horizontal="center" readingOrder="0" shrinkToFit="0" vertical="bottom" wrapText="1"/>
    </xf>
    <xf borderId="0" fillId="0" fontId="11" numFmtId="171" xfId="0" applyAlignment="1" applyFont="1" applyNumberFormat="1">
      <alignment horizontal="center" readingOrder="0" shrinkToFit="0" vertical="bottom" wrapText="1"/>
    </xf>
    <xf borderId="0" fillId="2" fontId="10" numFmtId="0" xfId="0" applyAlignment="1" applyFont="1">
      <alignment horizontal="center" readingOrder="0" shrinkToFit="0" wrapText="1"/>
    </xf>
    <xf borderId="0" fillId="0" fontId="6" numFmtId="0" xfId="0" applyAlignment="1" applyFont="1">
      <alignment horizontal="center" readingOrder="0" shrinkToFit="0" vertical="bottom" wrapText="1"/>
    </xf>
    <xf borderId="0" fillId="0" fontId="3" numFmtId="0" xfId="0" applyAlignment="1" applyFont="1">
      <alignment horizontal="center" vertical="bottom"/>
    </xf>
    <xf borderId="0" fillId="0" fontId="6" numFmtId="171" xfId="0" applyAlignment="1" applyFont="1" applyNumberForma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12" numFmtId="0" xfId="0" applyAlignment="1" applyFont="1">
      <alignment horizontal="center" vertical="bottom"/>
    </xf>
    <xf borderId="0" fillId="0" fontId="12" numFmtId="4" xfId="0" applyAlignment="1" applyFont="1" applyNumberFormat="1">
      <alignment horizontal="center" vertical="bottom"/>
    </xf>
    <xf borderId="0" fillId="0" fontId="6" numFmtId="165" xfId="0" applyAlignment="1" applyFont="1" applyNumberFormat="1">
      <alignment horizontal="center" readingOrder="0" vertical="bottom"/>
    </xf>
    <xf borderId="0" fillId="2" fontId="3" numFmtId="165" xfId="0" applyAlignment="1" applyFont="1" applyNumberFormat="1">
      <alignment horizontal="center" readingOrder="0" vertical="bottom"/>
    </xf>
    <xf borderId="0" fillId="0" fontId="5" numFmtId="171" xfId="0" applyAlignment="1" applyFont="1" applyNumberFormat="1">
      <alignment horizontal="center" vertical="bottom"/>
    </xf>
    <xf borderId="0" fillId="0" fontId="13" numFmtId="0" xfId="0" applyAlignment="1" applyFont="1">
      <alignment horizontal="center" readingOrder="0" vertical="bottom"/>
    </xf>
    <xf borderId="0" fillId="0" fontId="13" numFmtId="0" xfId="0" applyAlignment="1" applyFont="1">
      <alignment horizontal="center" vertical="bottom"/>
    </xf>
    <xf borderId="4" fillId="3" fontId="14" numFmtId="17" xfId="0" applyAlignment="1" applyBorder="1" applyFill="1" applyFont="1" applyNumberFormat="1">
      <alignment horizontal="center" shrinkToFit="0" wrapText="1"/>
    </xf>
    <xf borderId="0" fillId="3" fontId="14" numFmtId="172" xfId="0" applyAlignment="1" applyFont="1" applyNumberFormat="1">
      <alignment horizontal="right" shrinkToFit="0" wrapText="1"/>
    </xf>
    <xf borderId="0" fillId="2" fontId="14" numFmtId="17" xfId="0" applyAlignment="1" applyFont="1" applyNumberFormat="1">
      <alignment horizontal="center" shrinkToFit="0" wrapText="1"/>
    </xf>
    <xf borderId="0" fillId="2" fontId="14" numFmtId="172" xfId="0" applyAlignment="1" applyFont="1" applyNumberFormat="1">
      <alignment horizontal="right" shrinkToFit="0" wrapText="1"/>
    </xf>
    <xf borderId="0" fillId="3" fontId="14" numFmtId="17" xfId="0" applyAlignment="1" applyFont="1" applyNumberFormat="1">
      <alignment horizontal="center" shrinkToFit="0" wrapText="1"/>
    </xf>
    <xf borderId="0" fillId="0" fontId="6" numFmtId="0" xfId="0" applyAlignment="1" applyFont="1">
      <alignment horizontal="center"/>
    </xf>
    <xf borderId="0" fillId="0" fontId="7" numFmtId="172" xfId="0" applyAlignment="1" applyFont="1" applyNumberFormat="1">
      <alignment shrinkToFit="0" vertical="bottom" wrapText="0"/>
    </xf>
    <xf borderId="0" fillId="0" fontId="6" numFmtId="172" xfId="0" applyAlignment="1" applyFont="1" applyNumberFormat="1">
      <alignment vertical="bottom"/>
    </xf>
    <xf borderId="0" fillId="0" fontId="15" numFmtId="172" xfId="0" applyAlignment="1" applyFont="1" applyNumberFormat="1">
      <alignment vertical="bottom"/>
    </xf>
    <xf borderId="0" fillId="0" fontId="6" numFmtId="172" xfId="0" applyAlignment="1" applyFont="1" applyNumberFormat="1">
      <alignment readingOrder="0" shrinkToFit="0" vertical="bottom" wrapText="0"/>
    </xf>
    <xf borderId="0" fillId="0" fontId="7" numFmtId="173" xfId="0" applyAlignment="1" applyFont="1" applyNumberFormat="1">
      <alignment horizontal="right" vertical="bottom"/>
    </xf>
    <xf borderId="0" fillId="0" fontId="6" numFmtId="172" xfId="0" applyAlignment="1" applyFont="1" applyNumberFormat="1">
      <alignment shrinkToFit="0" vertical="bottom" wrapText="0"/>
    </xf>
    <xf borderId="0" fillId="0" fontId="16" numFmtId="173" xfId="0" applyAlignment="1" applyFont="1" applyNumberFormat="1">
      <alignment horizontal="right" vertical="bottom"/>
    </xf>
    <xf borderId="0" fillId="0" fontId="3" numFmtId="174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4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17" numFmtId="0" xfId="0" applyAlignment="1" applyFont="1">
      <alignment horizontal="center" shrinkToFit="0" wrapText="0"/>
    </xf>
    <xf borderId="0" fillId="0" fontId="18" numFmtId="0" xfId="0" applyAlignment="1" applyFont="1">
      <alignment vertical="top"/>
    </xf>
    <xf borderId="0" fillId="4" fontId="19" numFmtId="49" xfId="0" applyAlignment="1" applyFill="1" applyFont="1" applyNumberFormat="1">
      <alignment shrinkToFit="0" vertical="top" wrapText="0"/>
    </xf>
    <xf borderId="0" fillId="5" fontId="19" numFmtId="49" xfId="0" applyAlignment="1" applyFill="1" applyFont="1" applyNumberFormat="1">
      <alignment shrinkToFit="0" vertical="top" wrapText="0"/>
    </xf>
    <xf borderId="0" fillId="0" fontId="20" numFmtId="49" xfId="0" applyAlignment="1" applyFont="1" applyNumberFormat="1">
      <alignment shrinkToFit="0" vertical="top" wrapText="0"/>
    </xf>
    <xf borderId="0" fillId="0" fontId="20" numFmtId="2" xfId="0" applyAlignment="1" applyFont="1" applyNumberFormat="1">
      <alignment horizontal="right" shrinkToFit="0" vertical="top" wrapText="0"/>
    </xf>
    <xf borderId="5" fillId="0" fontId="20" numFmtId="49" xfId="0" applyAlignment="1" applyBorder="1" applyFont="1" applyNumberFormat="1">
      <alignment shrinkToFit="0" vertical="top" wrapText="0"/>
    </xf>
    <xf borderId="0" fillId="0" fontId="20" numFmtId="0" xfId="0" applyAlignment="1" applyFont="1">
      <alignment horizontal="right"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30.0"/>
    <col customWidth="1" min="4" max="6" width="14.43"/>
    <col customWidth="1" min="8" max="8" width="19.29"/>
  </cols>
  <sheetData>
    <row r="1" ht="15.75" customHeight="1">
      <c r="A1" s="1" t="s">
        <v>0</v>
      </c>
      <c r="B1" s="2">
        <v>43927.0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7">
        <f>37550.27+10059.39</f>
        <v>47609.66</v>
      </c>
      <c r="F2" s="7">
        <f>107.22+63458.05</f>
        <v>63565.27</v>
      </c>
      <c r="G2" s="7"/>
      <c r="H2" s="8"/>
      <c r="I2" s="9"/>
      <c r="J2" s="8"/>
      <c r="K2" s="10"/>
      <c r="L2" s="11"/>
    </row>
    <row r="3" ht="15.75" customHeight="1">
      <c r="A3" s="5" t="s">
        <v>13</v>
      </c>
      <c r="B3" s="6" t="s">
        <v>14</v>
      </c>
      <c r="C3" s="12" t="s">
        <v>15</v>
      </c>
      <c r="D3" s="13"/>
      <c r="E3" s="14">
        <f>K50</f>
        <v>666228.97</v>
      </c>
      <c r="F3" s="15">
        <v>654142.63</v>
      </c>
      <c r="G3" s="7"/>
      <c r="H3" s="16"/>
      <c r="I3" s="10">
        <f>K52</f>
        <v>133771.03</v>
      </c>
      <c r="J3" s="10"/>
      <c r="K3" s="10">
        <f>K51</f>
        <v>41815.11</v>
      </c>
      <c r="L3" s="11"/>
    </row>
    <row r="4" ht="15.75" customHeight="1">
      <c r="A4" s="5" t="s">
        <v>16</v>
      </c>
      <c r="B4" s="17" t="s">
        <v>17</v>
      </c>
      <c r="C4" s="18" t="s">
        <v>18</v>
      </c>
      <c r="D4" s="19"/>
      <c r="E4" s="20">
        <f>G50</f>
        <v>525626.75</v>
      </c>
      <c r="F4" s="21">
        <v>524516.87</v>
      </c>
      <c r="G4" s="7"/>
      <c r="H4" s="16"/>
      <c r="I4" s="22">
        <f>G52</f>
        <v>74373.25</v>
      </c>
      <c r="J4" s="23"/>
      <c r="K4" s="22">
        <f>G51</f>
        <v>35047.45</v>
      </c>
      <c r="L4" s="11"/>
    </row>
    <row r="5" ht="15.75" customHeight="1">
      <c r="A5" s="5" t="s">
        <v>19</v>
      </c>
      <c r="B5" s="24"/>
      <c r="C5" s="25" t="s">
        <v>20</v>
      </c>
      <c r="D5" s="21"/>
      <c r="E5" s="20">
        <f>F50</f>
        <v>140602.22</v>
      </c>
      <c r="F5" s="21">
        <v>129625.76</v>
      </c>
      <c r="G5" s="15"/>
      <c r="H5" s="16"/>
      <c r="I5" s="22">
        <f>F52</f>
        <v>59397.78</v>
      </c>
      <c r="J5" s="10"/>
      <c r="K5" s="22">
        <f>F51</f>
        <v>6767.66</v>
      </c>
      <c r="L5" s="11"/>
    </row>
    <row r="6" ht="15.75" customHeight="1">
      <c r="A6" s="5"/>
      <c r="B6" s="26"/>
      <c r="C6" s="27"/>
      <c r="D6" s="28"/>
      <c r="E6" s="7"/>
      <c r="F6" s="7"/>
      <c r="G6" s="7"/>
      <c r="H6" s="16"/>
      <c r="I6" s="10"/>
      <c r="J6" s="10"/>
      <c r="K6" s="10"/>
      <c r="L6" s="11"/>
    </row>
    <row r="7" ht="15.75" customHeight="1">
      <c r="A7" s="5" t="s">
        <v>21</v>
      </c>
      <c r="B7" s="29">
        <v>9.15436942288E11</v>
      </c>
      <c r="C7" s="3"/>
      <c r="D7" s="7"/>
      <c r="E7" s="7"/>
      <c r="F7" s="7"/>
      <c r="G7" s="7"/>
      <c r="H7" s="16"/>
      <c r="I7" s="10"/>
      <c r="J7" s="10"/>
      <c r="K7" s="10"/>
      <c r="L7" s="11"/>
    </row>
    <row r="8" ht="15.75" customHeight="1">
      <c r="A8" s="5" t="s">
        <v>22</v>
      </c>
      <c r="B8" s="30" t="s">
        <v>23</v>
      </c>
      <c r="C8" s="3"/>
      <c r="D8" s="7"/>
      <c r="E8" s="7"/>
      <c r="F8" s="7"/>
      <c r="G8" s="7"/>
      <c r="H8" s="16"/>
      <c r="I8" s="10"/>
      <c r="J8" s="10"/>
      <c r="K8" s="10"/>
      <c r="L8" s="11"/>
    </row>
    <row r="9" ht="15.75" customHeight="1">
      <c r="A9" s="5"/>
      <c r="B9" s="26"/>
      <c r="C9" s="31"/>
      <c r="D9" s="7"/>
      <c r="E9" s="7"/>
      <c r="F9" s="7"/>
      <c r="G9" s="7"/>
      <c r="H9" s="10"/>
      <c r="I9" s="10"/>
      <c r="J9" s="10"/>
      <c r="K9" s="10"/>
      <c r="L9" s="11"/>
    </row>
    <row r="10" ht="15.75" customHeight="1">
      <c r="A10" s="5" t="s">
        <v>24</v>
      </c>
      <c r="B10" s="26"/>
      <c r="C10" s="32" t="s">
        <v>25</v>
      </c>
      <c r="D10" s="7"/>
      <c r="E10" s="7"/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1"/>
    </row>
    <row r="11" ht="15.75" customHeight="1">
      <c r="A11" s="5" t="s">
        <v>24</v>
      </c>
      <c r="B11" s="33"/>
      <c r="C11" s="32" t="s">
        <v>26</v>
      </c>
      <c r="D11" s="7"/>
      <c r="E11" s="7">
        <f>E4+E5</f>
        <v>666228.97</v>
      </c>
      <c r="F11" s="7">
        <f>F3</f>
        <v>654142.63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1"/>
    </row>
    <row r="12" ht="15.75" customHeight="1">
      <c r="A12" s="5" t="s">
        <v>27</v>
      </c>
      <c r="B12" s="33"/>
      <c r="C12" s="34" t="s">
        <v>28</v>
      </c>
      <c r="D12" s="7" t="str">
        <f t="shared" ref="D12:G12" si="4">D2</f>
        <v/>
      </c>
      <c r="E12" s="7">
        <f t="shared" si="4"/>
        <v>47609.66</v>
      </c>
      <c r="F12" s="7">
        <f t="shared" si="4"/>
        <v>63565.27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1"/>
    </row>
    <row r="13" ht="15.75" customHeight="1">
      <c r="A13" s="35" t="s">
        <v>29</v>
      </c>
      <c r="B13" s="26"/>
      <c r="C13" s="34" t="s">
        <v>30</v>
      </c>
      <c r="D13" s="7">
        <f t="shared" ref="D13:G13" si="5">SUM(D10:D12)</f>
        <v>0</v>
      </c>
      <c r="E13" s="7">
        <f t="shared" si="5"/>
        <v>713838.63</v>
      </c>
      <c r="F13" s="7">
        <f t="shared" si="5"/>
        <v>717707.9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1"/>
    </row>
    <row r="14" ht="15.75" customHeight="1">
      <c r="A14" s="5" t="s">
        <v>31</v>
      </c>
      <c r="B14" s="36"/>
      <c r="C14" s="11"/>
      <c r="D14" s="11"/>
      <c r="E14" s="11"/>
      <c r="F14" s="11"/>
      <c r="G14" s="11"/>
      <c r="H14" s="11"/>
      <c r="I14" s="11"/>
      <c r="J14" s="37"/>
      <c r="K14" s="11"/>
      <c r="L14" s="11"/>
    </row>
    <row r="15" ht="15.75" customHeight="1">
      <c r="A15" s="5" t="s">
        <v>32</v>
      </c>
      <c r="B15" s="26"/>
      <c r="C15" s="11"/>
      <c r="D15" s="38" t="s">
        <v>33</v>
      </c>
      <c r="E15" s="39" t="s">
        <v>34</v>
      </c>
      <c r="F15" s="40" t="s">
        <v>35</v>
      </c>
      <c r="G15" s="40" t="s">
        <v>36</v>
      </c>
      <c r="H15" s="41" t="s">
        <v>37</v>
      </c>
      <c r="I15" s="42" t="s">
        <v>38</v>
      </c>
      <c r="J15" s="40" t="s">
        <v>35</v>
      </c>
      <c r="K15" s="40" t="s">
        <v>36</v>
      </c>
      <c r="L15" s="43" t="s">
        <v>39</v>
      </c>
      <c r="M15" s="44" t="s">
        <v>40</v>
      </c>
      <c r="N15" s="37"/>
      <c r="O15" s="11"/>
      <c r="P15" s="11"/>
    </row>
    <row r="16" ht="15.75" customHeight="1">
      <c r="A16" s="45" t="s">
        <v>41</v>
      </c>
      <c r="B16" s="26">
        <v>0.0</v>
      </c>
      <c r="C16" s="11" t="s">
        <v>42</v>
      </c>
      <c r="D16" s="46"/>
      <c r="E16" s="47">
        <v>9228.99</v>
      </c>
      <c r="F16" s="46"/>
      <c r="G16" s="46"/>
      <c r="H16" s="46"/>
      <c r="I16" s="47">
        <v>12165.84</v>
      </c>
      <c r="J16" s="46">
        <v>8669.06</v>
      </c>
      <c r="K16" s="46">
        <v>3496.78</v>
      </c>
      <c r="L16" s="46"/>
      <c r="M16" s="48"/>
      <c r="N16" s="49"/>
      <c r="O16" s="11"/>
      <c r="P16" s="11"/>
    </row>
    <row r="17" ht="15.75" customHeight="1">
      <c r="A17" s="45" t="s">
        <v>43</v>
      </c>
      <c r="B17" s="26">
        <v>0.0</v>
      </c>
      <c r="C17" s="11" t="s">
        <v>44</v>
      </c>
      <c r="D17" s="46">
        <f>284.62+284.62+7.5</f>
        <v>576.74</v>
      </c>
      <c r="E17" s="47">
        <v>9228.99</v>
      </c>
      <c r="F17" s="46">
        <v>8216.68</v>
      </c>
      <c r="G17" s="46">
        <v>1012.31</v>
      </c>
      <c r="H17" s="46"/>
      <c r="I17" s="47">
        <v>12165.84</v>
      </c>
      <c r="J17" s="46">
        <v>8726.85</v>
      </c>
      <c r="K17" s="46">
        <v>3438.99</v>
      </c>
      <c r="L17" s="46"/>
      <c r="M17" s="47">
        <v>1.06</v>
      </c>
      <c r="N17" s="49"/>
      <c r="O17" s="48"/>
      <c r="P17" s="11"/>
    </row>
    <row r="18" ht="15.75" customHeight="1">
      <c r="A18" s="45" t="s">
        <v>45</v>
      </c>
      <c r="B18" s="26">
        <v>0.0</v>
      </c>
      <c r="C18" s="11" t="s">
        <v>46</v>
      </c>
      <c r="D18" s="47">
        <v>6.35</v>
      </c>
      <c r="E18" s="46"/>
      <c r="F18" s="46"/>
      <c r="G18" s="46"/>
      <c r="H18" s="46"/>
      <c r="I18" s="46"/>
      <c r="J18" s="46"/>
      <c r="K18" s="46"/>
      <c r="L18" s="46"/>
      <c r="M18" s="47">
        <v>0.96</v>
      </c>
      <c r="N18" s="49"/>
      <c r="O18" s="11"/>
      <c r="P18" s="11"/>
    </row>
    <row r="19" ht="15.75" customHeight="1">
      <c r="A19" s="45" t="s">
        <v>47</v>
      </c>
      <c r="B19" s="26">
        <v>0.0</v>
      </c>
      <c r="C19" s="11" t="s">
        <v>48</v>
      </c>
      <c r="D19" s="11">
        <f>284.62+6.35</f>
        <v>290.97</v>
      </c>
      <c r="E19" s="47">
        <v>9228.99</v>
      </c>
      <c r="F19" s="46">
        <v>8354.19</v>
      </c>
      <c r="G19" s="46">
        <v>874.79</v>
      </c>
      <c r="H19" s="46"/>
      <c r="I19" s="47">
        <v>12165.84</v>
      </c>
      <c r="J19" s="46">
        <v>8843.6</v>
      </c>
      <c r="K19" s="46">
        <v>3322.24</v>
      </c>
      <c r="L19" s="46"/>
      <c r="M19" s="47">
        <v>0.96</v>
      </c>
      <c r="N19" s="11"/>
      <c r="O19" s="11"/>
      <c r="P19" s="11"/>
    </row>
    <row r="20" ht="15.75" customHeight="1">
      <c r="A20" s="45" t="s">
        <v>49</v>
      </c>
      <c r="B20" s="26">
        <v>0.0</v>
      </c>
      <c r="C20" s="11" t="s">
        <v>50</v>
      </c>
      <c r="D20" s="47">
        <v>6.35</v>
      </c>
      <c r="E20" s="47">
        <v>9228.99</v>
      </c>
      <c r="F20" s="46">
        <v>8423.81</v>
      </c>
      <c r="G20" s="46">
        <v>805.17</v>
      </c>
      <c r="H20" s="46"/>
      <c r="I20" s="47">
        <v>12165.84</v>
      </c>
      <c r="J20" s="46">
        <v>8902.55</v>
      </c>
      <c r="K20" s="46">
        <v>3263.28</v>
      </c>
      <c r="L20" s="46"/>
      <c r="M20" s="47">
        <v>0.96</v>
      </c>
      <c r="N20" s="11"/>
      <c r="O20" s="11"/>
      <c r="P20" s="11"/>
    </row>
    <row r="21" ht="15.75" customHeight="1">
      <c r="A21" s="45" t="s">
        <v>51</v>
      </c>
      <c r="B21" s="26">
        <v>0.0</v>
      </c>
      <c r="C21" s="11" t="s">
        <v>52</v>
      </c>
      <c r="D21" s="47">
        <f>400+6.7</f>
        <v>406.7</v>
      </c>
      <c r="E21" s="47">
        <v>9228.99</v>
      </c>
      <c r="F21" s="46">
        <v>8494.01</v>
      </c>
      <c r="G21" s="46">
        <v>734.98</v>
      </c>
      <c r="H21" s="47">
        <v>100000.0</v>
      </c>
      <c r="I21" s="47">
        <v>12165.84</v>
      </c>
      <c r="J21" s="46">
        <v>8961.9</v>
      </c>
      <c r="K21" s="46">
        <v>3203.93</v>
      </c>
      <c r="L21" s="47">
        <v>50000.0</v>
      </c>
      <c r="M21" s="47">
        <v>0.96</v>
      </c>
      <c r="N21" s="11"/>
      <c r="O21" s="11"/>
      <c r="P21" s="11"/>
    </row>
    <row r="22" ht="15.75" customHeight="1">
      <c r="A22" s="45" t="s">
        <v>53</v>
      </c>
      <c r="B22" s="50">
        <f>F29+J29</f>
        <v>133771.03</v>
      </c>
      <c r="C22" s="11" t="s">
        <v>54</v>
      </c>
      <c r="D22" s="47">
        <v>6.7</v>
      </c>
      <c r="E22" s="47">
        <v>9228.99</v>
      </c>
      <c r="F22" s="46">
        <v>8564.79</v>
      </c>
      <c r="G22" s="46">
        <v>664.19</v>
      </c>
      <c r="H22" s="46"/>
      <c r="I22" s="47">
        <v>12165.84</v>
      </c>
      <c r="J22" s="46">
        <v>9021.65</v>
      </c>
      <c r="K22" s="46">
        <v>3144.19</v>
      </c>
      <c r="L22" s="46"/>
      <c r="M22" s="47">
        <v>1.01</v>
      </c>
      <c r="N22" s="11"/>
      <c r="O22" s="11"/>
      <c r="P22" s="11"/>
    </row>
    <row r="23" ht="15.75" customHeight="1">
      <c r="A23" s="5" t="s">
        <v>55</v>
      </c>
      <c r="B23" s="26"/>
      <c r="C23" s="11" t="s">
        <v>56</v>
      </c>
      <c r="D23" s="11">
        <f>284.62+6.35</f>
        <v>290.97</v>
      </c>
      <c r="E23" s="47">
        <v>9228.99</v>
      </c>
      <c r="F23" s="46">
        <v>8636.17</v>
      </c>
      <c r="G23" s="46">
        <v>592.82</v>
      </c>
      <c r="H23" s="46"/>
      <c r="I23" s="47">
        <v>12165.84</v>
      </c>
      <c r="J23" s="46">
        <v>9081.8</v>
      </c>
      <c r="K23" s="46">
        <v>3084.04</v>
      </c>
      <c r="L23" s="46"/>
      <c r="M23" s="47">
        <v>0.96</v>
      </c>
      <c r="N23" s="11"/>
      <c r="O23" s="11"/>
      <c r="P23" s="11"/>
    </row>
    <row r="24" ht="15.75" customHeight="1">
      <c r="A24" s="45" t="s">
        <v>57</v>
      </c>
      <c r="B24" s="26">
        <f>H29+L29</f>
        <v>200000</v>
      </c>
      <c r="C24" s="11" t="s">
        <v>58</v>
      </c>
      <c r="D24" s="47">
        <v>6.35</v>
      </c>
      <c r="E24" s="47">
        <v>9228.99</v>
      </c>
      <c r="F24" s="46">
        <v>8708.13</v>
      </c>
      <c r="G24" s="46">
        <v>520.85</v>
      </c>
      <c r="H24" s="46"/>
      <c r="I24" s="47">
        <v>12165.84</v>
      </c>
      <c r="J24" s="46">
        <v>9142.34</v>
      </c>
      <c r="K24" s="46">
        <v>3023.5</v>
      </c>
      <c r="L24" s="46"/>
      <c r="M24" s="47">
        <v>0.96</v>
      </c>
      <c r="N24" s="11"/>
      <c r="O24" s="11"/>
      <c r="P24" s="11"/>
    </row>
    <row r="25" ht="15.75" customHeight="1">
      <c r="A25" s="45" t="s">
        <v>59</v>
      </c>
      <c r="B25" s="51">
        <v>0.0</v>
      </c>
      <c r="C25" s="11" t="s">
        <v>60</v>
      </c>
      <c r="D25" s="47">
        <v>6.35</v>
      </c>
      <c r="E25" s="47">
        <v>520.85</v>
      </c>
      <c r="F25" s="47"/>
      <c r="G25" s="47">
        <v>520.85</v>
      </c>
      <c r="H25" s="47"/>
      <c r="I25" s="46">
        <f> 3023.5 + 3023.5 </f>
        <v>6047</v>
      </c>
      <c r="J25" s="46">
        <v>3023.5</v>
      </c>
      <c r="K25" s="46">
        <v>3023.5</v>
      </c>
      <c r="L25" s="47">
        <v>50000.0</v>
      </c>
      <c r="M25" s="47">
        <v>0.06</v>
      </c>
      <c r="N25" s="11"/>
      <c r="O25" s="11"/>
      <c r="P25" s="11"/>
    </row>
    <row r="26" ht="15.75" customHeight="1">
      <c r="A26" s="45" t="s">
        <v>61</v>
      </c>
      <c r="B26" s="26">
        <v>0.0</v>
      </c>
      <c r="C26" s="11" t="s">
        <v>62</v>
      </c>
      <c r="D26" s="47">
        <v>6.0</v>
      </c>
      <c r="E26" s="47">
        <v>520.85</v>
      </c>
      <c r="F26" s="46"/>
      <c r="G26" s="47">
        <v>520.85</v>
      </c>
      <c r="H26" s="46"/>
      <c r="I26" s="47">
        <v>3023.5</v>
      </c>
      <c r="J26" s="46"/>
      <c r="K26" s="46">
        <v>3023.5</v>
      </c>
      <c r="L26" s="46"/>
      <c r="M26" s="46"/>
      <c r="N26" s="11"/>
      <c r="O26" s="11"/>
      <c r="P26" s="11"/>
    </row>
    <row r="27" ht="15.75" customHeight="1">
      <c r="A27" s="45" t="s">
        <v>63</v>
      </c>
      <c r="B27" s="26">
        <v>0.0</v>
      </c>
      <c r="C27" s="11" t="s">
        <v>64</v>
      </c>
      <c r="D27" s="47">
        <v>7.05</v>
      </c>
      <c r="E27" s="47">
        <v>520.85</v>
      </c>
      <c r="F27" s="46"/>
      <c r="G27" s="47">
        <v>520.85</v>
      </c>
      <c r="H27" s="46"/>
      <c r="I27" s="47">
        <v>3023.5</v>
      </c>
      <c r="J27" s="46"/>
      <c r="K27" s="46">
        <v>3023.5</v>
      </c>
      <c r="L27" s="46"/>
      <c r="M27" s="47">
        <v>0.16</v>
      </c>
      <c r="N27" s="11"/>
      <c r="O27" s="11"/>
      <c r="P27" s="11"/>
    </row>
    <row r="28" ht="15.75" customHeight="1">
      <c r="A28" s="45" t="s">
        <v>65</v>
      </c>
      <c r="B28" s="26">
        <v>0.0</v>
      </c>
      <c r="C28" s="11" t="s">
        <v>42</v>
      </c>
      <c r="D28" s="46"/>
      <c r="E28" s="46"/>
      <c r="F28" s="46"/>
      <c r="G28" s="46"/>
      <c r="H28" s="46"/>
      <c r="I28" s="47"/>
      <c r="J28" s="46"/>
      <c r="K28" s="46"/>
      <c r="L28" s="46"/>
      <c r="M28" s="46"/>
      <c r="N28" s="11"/>
      <c r="O28" s="11"/>
      <c r="P28" s="11"/>
    </row>
    <row r="29" ht="15.75" customHeight="1">
      <c r="A29" s="45" t="s">
        <v>66</v>
      </c>
      <c r="B29" s="26">
        <f>D29</f>
        <v>1610.53</v>
      </c>
      <c r="C29" s="11"/>
      <c r="D29" s="52">
        <f t="shared" ref="D29:M29" si="6">SUM(D16:D28)</f>
        <v>1610.53</v>
      </c>
      <c r="E29" s="52">
        <f t="shared" si="6"/>
        <v>75394.47</v>
      </c>
      <c r="F29" s="52">
        <f t="shared" si="6"/>
        <v>59397.78</v>
      </c>
      <c r="G29" s="52">
        <f t="shared" si="6"/>
        <v>6767.66</v>
      </c>
      <c r="H29" s="52">
        <f t="shared" si="6"/>
        <v>100000</v>
      </c>
      <c r="I29" s="52">
        <f t="shared" si="6"/>
        <v>109420.72</v>
      </c>
      <c r="J29" s="52">
        <f t="shared" si="6"/>
        <v>74373.25</v>
      </c>
      <c r="K29" s="52">
        <f t="shared" si="6"/>
        <v>35047.45</v>
      </c>
      <c r="L29" s="52">
        <f t="shared" si="6"/>
        <v>100000</v>
      </c>
      <c r="M29" s="52">
        <f t="shared" si="6"/>
        <v>8.05</v>
      </c>
      <c r="N29" s="11"/>
      <c r="O29" s="11"/>
      <c r="P29" s="11"/>
    </row>
    <row r="30" ht="15.75" customHeight="1">
      <c r="A30" s="11" t="s">
        <v>67</v>
      </c>
      <c r="B30" s="26">
        <f>SUM(B16:B29)</f>
        <v>335381.56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ht="15.75" customHeight="1">
      <c r="A31" s="11" t="s">
        <v>68</v>
      </c>
      <c r="B31" s="26">
        <f>E13</f>
        <v>713838.63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ht="15.75" customHeight="1">
      <c r="A33" s="11"/>
      <c r="B33" s="11"/>
      <c r="C33" s="11"/>
      <c r="D33" s="11"/>
      <c r="E33" s="53" t="s">
        <v>69</v>
      </c>
      <c r="F33" s="54"/>
      <c r="G33" s="53">
        <v>200000.0</v>
      </c>
      <c r="H33" s="54"/>
      <c r="I33" s="54"/>
      <c r="J33" s="53" t="s">
        <v>70</v>
      </c>
      <c r="K33" s="53">
        <v>600000.0</v>
      </c>
      <c r="L33" s="11"/>
    </row>
    <row r="34" ht="15.75" customHeight="1">
      <c r="A34" s="11"/>
      <c r="B34" s="11"/>
      <c r="C34" s="11"/>
      <c r="D34" s="11"/>
      <c r="K34" s="11"/>
      <c r="L34" s="11"/>
    </row>
    <row r="35" ht="15.75" customHeight="1">
      <c r="A35" s="11"/>
      <c r="B35" s="11"/>
      <c r="C35" s="55">
        <v>43556.0</v>
      </c>
      <c r="D35" s="56">
        <v>9228.99</v>
      </c>
      <c r="E35" s="56">
        <v>8148.77</v>
      </c>
      <c r="F35" s="56">
        <v>1080.21</v>
      </c>
      <c r="G35" s="56">
        <v>121477.0</v>
      </c>
      <c r="H35" s="11"/>
      <c r="I35" s="55">
        <v>43556.0</v>
      </c>
      <c r="J35" s="56">
        <v>12165.84</v>
      </c>
      <c r="K35" s="56">
        <v>8669.06</v>
      </c>
      <c r="L35" s="56">
        <v>3496.78</v>
      </c>
      <c r="M35" s="56">
        <v>515847.82</v>
      </c>
    </row>
    <row r="36" ht="15.75" customHeight="1">
      <c r="A36" s="11"/>
      <c r="B36" s="11"/>
      <c r="C36" s="57">
        <v>43586.0</v>
      </c>
      <c r="D36" s="58">
        <v>9228.99</v>
      </c>
      <c r="E36" s="58">
        <v>8216.68</v>
      </c>
      <c r="F36" s="58">
        <v>1012.31</v>
      </c>
      <c r="G36" s="58">
        <v>113260.32</v>
      </c>
      <c r="H36" s="11"/>
      <c r="I36" s="57">
        <v>43586.0</v>
      </c>
      <c r="J36" s="58">
        <v>12165.84</v>
      </c>
      <c r="K36" s="58">
        <v>8726.85</v>
      </c>
      <c r="L36" s="58">
        <v>3438.99</v>
      </c>
      <c r="M36" s="58">
        <v>507120.97</v>
      </c>
    </row>
    <row r="37" ht="15.75" customHeight="1">
      <c r="A37" s="11"/>
      <c r="B37" s="11"/>
      <c r="C37" s="59">
        <v>43617.0</v>
      </c>
      <c r="D37" s="56">
        <v>9228.99</v>
      </c>
      <c r="E37" s="56">
        <v>8285.15</v>
      </c>
      <c r="F37" s="56">
        <v>943.84</v>
      </c>
      <c r="G37" s="56">
        <v>104975.17</v>
      </c>
      <c r="H37" s="11"/>
      <c r="I37" s="59">
        <v>43617.0</v>
      </c>
      <c r="J37" s="56">
        <v>12165.84</v>
      </c>
      <c r="K37" s="56">
        <v>8785.03</v>
      </c>
      <c r="L37" s="56">
        <v>3380.81</v>
      </c>
      <c r="M37" s="56">
        <v>498335.94</v>
      </c>
    </row>
    <row r="38" ht="15.75" customHeight="1">
      <c r="A38" s="11"/>
      <c r="B38" s="11"/>
      <c r="C38" s="57">
        <v>43647.0</v>
      </c>
      <c r="D38" s="58">
        <v>9228.99</v>
      </c>
      <c r="E38" s="58">
        <v>8354.19</v>
      </c>
      <c r="F38" s="58">
        <v>874.79</v>
      </c>
      <c r="G38" s="58">
        <v>96620.98</v>
      </c>
      <c r="H38" s="11"/>
      <c r="I38" s="57">
        <v>43647.0</v>
      </c>
      <c r="J38" s="58">
        <v>12165.84</v>
      </c>
      <c r="K38" s="58">
        <v>8843.6</v>
      </c>
      <c r="L38" s="58">
        <v>3322.24</v>
      </c>
      <c r="M38" s="58">
        <v>489492.34</v>
      </c>
    </row>
    <row r="39" ht="15.75" customHeight="1">
      <c r="A39" s="11"/>
      <c r="B39" s="11"/>
      <c r="C39" s="59">
        <v>43678.0</v>
      </c>
      <c r="D39" s="56">
        <v>9228.99</v>
      </c>
      <c r="E39" s="56">
        <v>8423.81</v>
      </c>
      <c r="F39" s="56">
        <v>805.17</v>
      </c>
      <c r="G39" s="56">
        <v>88197.17</v>
      </c>
      <c r="H39" s="11"/>
      <c r="I39" s="59">
        <v>43678.0</v>
      </c>
      <c r="J39" s="56">
        <v>12165.84</v>
      </c>
      <c r="K39" s="56">
        <v>8902.55</v>
      </c>
      <c r="L39" s="56">
        <v>3263.28</v>
      </c>
      <c r="M39" s="56">
        <v>480589.79</v>
      </c>
    </row>
    <row r="40" ht="15.75" customHeight="1">
      <c r="A40" s="11"/>
      <c r="B40" s="11"/>
      <c r="C40" s="57">
        <v>43709.0</v>
      </c>
      <c r="D40" s="58">
        <v>9228.99</v>
      </c>
      <c r="E40" s="58">
        <v>8494.01</v>
      </c>
      <c r="F40" s="58">
        <v>734.98</v>
      </c>
      <c r="G40" s="58">
        <v>79703.16</v>
      </c>
      <c r="H40" s="11"/>
      <c r="I40" s="57">
        <v>43709.0</v>
      </c>
      <c r="J40" s="58">
        <v>12165.84</v>
      </c>
      <c r="K40" s="58">
        <v>8961.9</v>
      </c>
      <c r="L40" s="58">
        <v>3203.93</v>
      </c>
      <c r="M40" s="58">
        <v>471627.88</v>
      </c>
    </row>
    <row r="41" ht="15.75" customHeight="1">
      <c r="A41" s="11"/>
      <c r="B41" s="11"/>
      <c r="C41" s="59">
        <v>43739.0</v>
      </c>
      <c r="D41" s="56">
        <v>9228.99</v>
      </c>
      <c r="E41" s="56">
        <v>8564.79</v>
      </c>
      <c r="F41" s="56">
        <v>664.19</v>
      </c>
      <c r="G41" s="56">
        <v>71138.37</v>
      </c>
      <c r="H41" s="11"/>
      <c r="I41" s="59">
        <v>43739.0</v>
      </c>
      <c r="J41" s="56">
        <v>12165.84</v>
      </c>
      <c r="K41" s="56">
        <v>9021.65</v>
      </c>
      <c r="L41" s="56">
        <v>3144.19</v>
      </c>
      <c r="M41" s="56">
        <v>462606.23</v>
      </c>
    </row>
    <row r="42" ht="15.75" customHeight="1">
      <c r="A42" s="11"/>
      <c r="B42" s="11"/>
      <c r="C42" s="57">
        <v>43770.0</v>
      </c>
      <c r="D42" s="58">
        <v>9228.99</v>
      </c>
      <c r="E42" s="58">
        <v>8636.17</v>
      </c>
      <c r="F42" s="58">
        <v>592.82</v>
      </c>
      <c r="G42" s="58">
        <v>62502.2</v>
      </c>
      <c r="H42" s="11"/>
      <c r="I42" s="57">
        <v>43770.0</v>
      </c>
      <c r="J42" s="58">
        <v>12165.84</v>
      </c>
      <c r="K42" s="58">
        <v>9081.8</v>
      </c>
      <c r="L42" s="58">
        <v>3084.04</v>
      </c>
      <c r="M42" s="58">
        <v>453524.44</v>
      </c>
    </row>
    <row r="43" ht="15.75" customHeight="1">
      <c r="A43" s="11"/>
      <c r="B43" s="11"/>
      <c r="C43" s="59">
        <v>43800.0</v>
      </c>
      <c r="D43" s="56">
        <v>9228.99</v>
      </c>
      <c r="E43" s="56">
        <v>8708.13</v>
      </c>
      <c r="F43" s="56">
        <v>520.85</v>
      </c>
      <c r="G43" s="56">
        <v>53794.07</v>
      </c>
      <c r="H43" s="11"/>
      <c r="I43" s="59">
        <v>43800.0</v>
      </c>
      <c r="J43" s="56">
        <v>12165.84</v>
      </c>
      <c r="K43" s="56">
        <v>9142.34</v>
      </c>
      <c r="L43" s="56">
        <v>3023.5</v>
      </c>
      <c r="M43" s="56">
        <v>444382.1</v>
      </c>
    </row>
    <row r="44" ht="15.75" customHeight="1">
      <c r="A44" s="11"/>
      <c r="B44" s="11"/>
      <c r="C44" s="57">
        <v>43831.0</v>
      </c>
      <c r="D44" s="58">
        <v>9228.99</v>
      </c>
      <c r="E44" s="58">
        <v>8780.7</v>
      </c>
      <c r="F44" s="58">
        <v>448.28</v>
      </c>
      <c r="G44" s="58">
        <v>45013.37</v>
      </c>
      <c r="H44" s="11"/>
      <c r="I44" s="57">
        <v>43831.0</v>
      </c>
      <c r="J44" s="58">
        <v>12165.84</v>
      </c>
      <c r="K44" s="58">
        <v>9203.29</v>
      </c>
      <c r="L44" s="58">
        <v>2962.55</v>
      </c>
      <c r="M44" s="58">
        <v>435178.81</v>
      </c>
    </row>
    <row r="45" ht="15.75" customHeight="1">
      <c r="A45" s="11"/>
      <c r="B45" s="11"/>
      <c r="C45" s="59">
        <v>43891.0</v>
      </c>
      <c r="D45" s="56">
        <v>9228.99</v>
      </c>
      <c r="E45" s="56">
        <v>8853.87</v>
      </c>
      <c r="F45" s="56">
        <v>375.11</v>
      </c>
      <c r="G45" s="56">
        <v>36159.49</v>
      </c>
      <c r="H45" s="11"/>
      <c r="I45" s="59">
        <v>43891.0</v>
      </c>
      <c r="J45" s="56">
        <v>12165.84</v>
      </c>
      <c r="K45" s="56">
        <v>9264.64</v>
      </c>
      <c r="L45" s="56">
        <v>2901.19</v>
      </c>
      <c r="M45" s="56">
        <v>425914.16</v>
      </c>
    </row>
    <row r="46" ht="15.75" customHeight="1">
      <c r="A46" s="11"/>
      <c r="B46" s="11"/>
      <c r="C46" s="57">
        <v>43891.0</v>
      </c>
      <c r="D46" s="58">
        <v>9228.99</v>
      </c>
      <c r="E46" s="58">
        <v>8927.66</v>
      </c>
      <c r="F46" s="58">
        <v>301.33</v>
      </c>
      <c r="G46" s="58">
        <v>27231.84</v>
      </c>
      <c r="H46" s="11"/>
      <c r="I46" s="57">
        <v>43891.0</v>
      </c>
      <c r="J46" s="58">
        <v>12165.84</v>
      </c>
      <c r="K46" s="58">
        <v>9326.41</v>
      </c>
      <c r="L46" s="58">
        <v>2839.43</v>
      </c>
      <c r="M46" s="58">
        <v>416587.75</v>
      </c>
    </row>
    <row r="47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</row>
    <row r="48" ht="15.75" customHeight="1">
      <c r="A48" s="60"/>
      <c r="B48" s="60"/>
      <c r="C48" s="60"/>
      <c r="D48" s="61" t="s">
        <v>71</v>
      </c>
      <c r="E48" s="62"/>
      <c r="F48" s="62"/>
      <c r="G48" s="62"/>
      <c r="H48" s="62"/>
      <c r="I48" s="62"/>
      <c r="J48" s="62"/>
      <c r="K48" s="62"/>
      <c r="L48" s="60"/>
    </row>
    <row r="49" ht="15.75" customHeight="1">
      <c r="A49" s="60"/>
      <c r="B49" s="60"/>
      <c r="C49" s="60"/>
      <c r="D49" s="62"/>
      <c r="E49" s="62"/>
      <c r="F49" s="62" t="s">
        <v>72</v>
      </c>
      <c r="G49" s="62" t="s">
        <v>73</v>
      </c>
      <c r="H49" s="62"/>
      <c r="I49" s="62"/>
      <c r="J49" s="62"/>
      <c r="K49" s="63" t="s">
        <v>74</v>
      </c>
      <c r="L49" s="60"/>
    </row>
    <row r="50" ht="15.75" customHeight="1">
      <c r="A50" s="60"/>
      <c r="B50" s="60"/>
      <c r="C50" s="60"/>
      <c r="D50" s="64" t="s">
        <v>75</v>
      </c>
      <c r="E50" s="62"/>
      <c r="F50" s="65">
        <f>SUM(200000,-F29)</f>
        <v>140602.22</v>
      </c>
      <c r="G50" s="65">
        <f>SUM(600000, -J29)</f>
        <v>525626.75</v>
      </c>
      <c r="H50" s="66" t="s">
        <v>76</v>
      </c>
      <c r="I50" s="62"/>
      <c r="J50" s="62"/>
      <c r="K50" s="67">
        <f t="shared" ref="K50:K52" si="7">SUM(F50,G50)</f>
        <v>666228.97</v>
      </c>
      <c r="L50" s="60"/>
    </row>
    <row r="51" ht="15.75" customHeight="1">
      <c r="A51" s="60"/>
      <c r="B51" s="60"/>
      <c r="C51" s="60"/>
      <c r="D51" s="62" t="s">
        <v>77</v>
      </c>
      <c r="E51" s="62"/>
      <c r="F51" s="65">
        <f>G29</f>
        <v>6767.66</v>
      </c>
      <c r="G51" s="65">
        <f>K29</f>
        <v>35047.45</v>
      </c>
      <c r="H51" s="66" t="s">
        <v>78</v>
      </c>
      <c r="I51" s="62"/>
      <c r="J51" s="62"/>
      <c r="K51" s="67">
        <f t="shared" si="7"/>
        <v>41815.11</v>
      </c>
      <c r="L51" s="60"/>
    </row>
    <row r="52" ht="15.75" customHeight="1">
      <c r="A52" s="60"/>
      <c r="B52" s="60"/>
      <c r="C52" s="60"/>
      <c r="D52" s="66" t="s">
        <v>79</v>
      </c>
      <c r="E52" s="62"/>
      <c r="F52" s="65">
        <f>F29</f>
        <v>59397.78</v>
      </c>
      <c r="G52" s="65">
        <f>J29</f>
        <v>74373.25</v>
      </c>
      <c r="H52" s="66" t="s">
        <v>80</v>
      </c>
      <c r="I52" s="62"/>
      <c r="J52" s="62"/>
      <c r="K52" s="67">
        <f t="shared" si="7"/>
        <v>133771.03</v>
      </c>
      <c r="L52" s="60"/>
    </row>
    <row r="53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</row>
    <row r="54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</row>
    <row r="55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</row>
    <row r="56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</row>
    <row r="57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</row>
    <row r="5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</row>
    <row r="5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</row>
    <row r="6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</row>
    <row r="6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</row>
    <row r="62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</row>
    <row r="63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6:D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0.29"/>
  </cols>
  <sheetData>
    <row r="1">
      <c r="A1" s="68">
        <v>43589.0</v>
      </c>
      <c r="B1" s="68">
        <v>43986.0</v>
      </c>
      <c r="C1" s="69" t="s">
        <v>81</v>
      </c>
      <c r="D1" s="69" t="s">
        <v>82</v>
      </c>
      <c r="E1" s="69" t="s">
        <v>83</v>
      </c>
      <c r="F1" s="70">
        <v>63458.05</v>
      </c>
      <c r="G1" s="68">
        <v>43470.0</v>
      </c>
      <c r="H1" s="71" t="s">
        <v>84</v>
      </c>
      <c r="I1" s="69" t="s">
        <v>85</v>
      </c>
      <c r="J1" s="69" t="s">
        <v>86</v>
      </c>
      <c r="K1" s="69" t="s">
        <v>87</v>
      </c>
      <c r="L1" s="70">
        <v>9228.99</v>
      </c>
      <c r="M1" s="70">
        <v>72687.04</v>
      </c>
      <c r="N1" s="72"/>
      <c r="O1" s="73" t="b">
        <v>1</v>
      </c>
      <c r="P1" s="70">
        <v>37550.27</v>
      </c>
      <c r="Q1" s="72"/>
    </row>
    <row r="2">
      <c r="A2" s="68">
        <v>43589.0</v>
      </c>
      <c r="B2" s="68">
        <v>43986.0</v>
      </c>
      <c r="C2" s="69" t="s">
        <v>81</v>
      </c>
      <c r="D2" s="69" t="s">
        <v>82</v>
      </c>
      <c r="E2" s="69" t="s">
        <v>83</v>
      </c>
      <c r="F2" s="70">
        <v>63458.05</v>
      </c>
      <c r="G2" s="68">
        <v>43501.0</v>
      </c>
      <c r="H2" s="68">
        <v>43501.0</v>
      </c>
      <c r="I2" s="69" t="s">
        <v>88</v>
      </c>
      <c r="J2" s="69" t="s">
        <v>89</v>
      </c>
      <c r="K2" s="69" t="s">
        <v>90</v>
      </c>
      <c r="L2" s="71">
        <v>-284.62</v>
      </c>
      <c r="M2" s="70">
        <v>72402.42</v>
      </c>
      <c r="N2" s="72"/>
      <c r="O2" s="73" t="b">
        <v>1</v>
      </c>
      <c r="P2" s="70">
        <v>37550.27</v>
      </c>
      <c r="Q2" s="72"/>
    </row>
    <row r="3">
      <c r="A3" s="68">
        <v>43589.0</v>
      </c>
      <c r="B3" s="68">
        <v>43986.0</v>
      </c>
      <c r="C3" s="69" t="s">
        <v>81</v>
      </c>
      <c r="D3" s="69" t="s">
        <v>82</v>
      </c>
      <c r="E3" s="69" t="s">
        <v>83</v>
      </c>
      <c r="F3" s="70">
        <v>63458.05</v>
      </c>
      <c r="G3" s="68">
        <v>43501.0</v>
      </c>
      <c r="H3" s="68">
        <v>43501.0</v>
      </c>
      <c r="I3" s="69" t="s">
        <v>88</v>
      </c>
      <c r="J3" s="69" t="s">
        <v>91</v>
      </c>
      <c r="K3" s="69" t="s">
        <v>92</v>
      </c>
      <c r="L3" s="71">
        <v>-284.62</v>
      </c>
      <c r="M3" s="70">
        <v>72117.8</v>
      </c>
      <c r="N3" s="72"/>
      <c r="O3" s="73" t="b">
        <v>1</v>
      </c>
      <c r="P3" s="70">
        <v>37550.27</v>
      </c>
      <c r="Q3" s="72"/>
    </row>
    <row r="4">
      <c r="A4" s="68">
        <v>43589.0</v>
      </c>
      <c r="B4" s="68">
        <v>43986.0</v>
      </c>
      <c r="C4" s="69" t="s">
        <v>81</v>
      </c>
      <c r="D4" s="69" t="s">
        <v>82</v>
      </c>
      <c r="E4" s="69" t="s">
        <v>83</v>
      </c>
      <c r="F4" s="70">
        <v>63458.05</v>
      </c>
      <c r="G4" s="68">
        <v>43530.0</v>
      </c>
      <c r="H4" s="71" t="s">
        <v>93</v>
      </c>
      <c r="I4" s="69" t="s">
        <v>85</v>
      </c>
      <c r="J4" s="69" t="s">
        <v>94</v>
      </c>
      <c r="K4" s="69" t="s">
        <v>87</v>
      </c>
      <c r="L4" s="70">
        <v>9228.99</v>
      </c>
      <c r="M4" s="70">
        <v>81346.79</v>
      </c>
      <c r="N4" s="72"/>
      <c r="O4" s="73" t="b">
        <v>1</v>
      </c>
      <c r="P4" s="70">
        <v>37550.27</v>
      </c>
      <c r="Q4" s="72"/>
    </row>
    <row r="5">
      <c r="A5" s="68">
        <v>43589.0</v>
      </c>
      <c r="B5" s="68">
        <v>43986.0</v>
      </c>
      <c r="C5" s="69" t="s">
        <v>81</v>
      </c>
      <c r="D5" s="69" t="s">
        <v>82</v>
      </c>
      <c r="E5" s="69" t="s">
        <v>83</v>
      </c>
      <c r="F5" s="70">
        <v>63458.05</v>
      </c>
      <c r="G5" s="68">
        <v>43472.0</v>
      </c>
      <c r="H5" s="68">
        <v>43472.0</v>
      </c>
      <c r="I5" s="69" t="s">
        <v>85</v>
      </c>
      <c r="J5" s="69" t="s">
        <v>95</v>
      </c>
      <c r="K5" s="69" t="s">
        <v>87</v>
      </c>
      <c r="L5" s="70">
        <v>9228.99</v>
      </c>
      <c r="M5" s="70">
        <v>90575.78</v>
      </c>
      <c r="N5" s="72"/>
      <c r="O5" s="73" t="b">
        <v>1</v>
      </c>
      <c r="P5" s="70">
        <v>37550.27</v>
      </c>
      <c r="Q5" s="72"/>
    </row>
    <row r="6">
      <c r="A6" s="68">
        <v>43589.0</v>
      </c>
      <c r="B6" s="68">
        <v>43986.0</v>
      </c>
      <c r="C6" s="69" t="s">
        <v>81</v>
      </c>
      <c r="D6" s="69" t="s">
        <v>82</v>
      </c>
      <c r="E6" s="69" t="s">
        <v>83</v>
      </c>
      <c r="F6" s="70">
        <v>63458.05</v>
      </c>
      <c r="G6" s="68">
        <v>43473.0</v>
      </c>
      <c r="H6" s="71" t="s">
        <v>96</v>
      </c>
      <c r="I6" s="69" t="s">
        <v>88</v>
      </c>
      <c r="J6" s="69" t="s">
        <v>97</v>
      </c>
      <c r="K6" s="69" t="s">
        <v>92</v>
      </c>
      <c r="L6" s="71">
        <v>-284.62</v>
      </c>
      <c r="M6" s="70">
        <v>90291.16</v>
      </c>
      <c r="N6" s="72"/>
      <c r="O6" s="73" t="b">
        <v>1</v>
      </c>
      <c r="P6" s="70">
        <v>37550.27</v>
      </c>
      <c r="Q6" s="72"/>
    </row>
    <row r="7">
      <c r="A7" s="68">
        <v>43589.0</v>
      </c>
      <c r="B7" s="68">
        <v>43986.0</v>
      </c>
      <c r="C7" s="69" t="s">
        <v>81</v>
      </c>
      <c r="D7" s="69" t="s">
        <v>82</v>
      </c>
      <c r="E7" s="69" t="s">
        <v>83</v>
      </c>
      <c r="F7" s="70">
        <v>63458.05</v>
      </c>
      <c r="G7" s="68">
        <v>43504.0</v>
      </c>
      <c r="H7" s="68">
        <v>43504.0</v>
      </c>
      <c r="I7" s="69" t="s">
        <v>85</v>
      </c>
      <c r="J7" s="69" t="s">
        <v>98</v>
      </c>
      <c r="K7" s="69" t="s">
        <v>87</v>
      </c>
      <c r="L7" s="70">
        <v>9228.99</v>
      </c>
      <c r="M7" s="70">
        <v>99520.15</v>
      </c>
      <c r="N7" s="72"/>
      <c r="O7" s="73" t="b">
        <v>1</v>
      </c>
      <c r="P7" s="70">
        <v>37550.27</v>
      </c>
      <c r="Q7" s="72"/>
    </row>
    <row r="8">
      <c r="A8" s="68">
        <v>43589.0</v>
      </c>
      <c r="B8" s="68">
        <v>43986.0</v>
      </c>
      <c r="C8" s="69" t="s">
        <v>81</v>
      </c>
      <c r="D8" s="69" t="s">
        <v>82</v>
      </c>
      <c r="E8" s="69" t="s">
        <v>83</v>
      </c>
      <c r="F8" s="70">
        <v>63458.05</v>
      </c>
      <c r="G8" s="68">
        <v>43564.0</v>
      </c>
      <c r="H8" s="68">
        <v>43533.0</v>
      </c>
      <c r="I8" s="69" t="s">
        <v>85</v>
      </c>
      <c r="J8" s="69" t="s">
        <v>99</v>
      </c>
      <c r="K8" s="69" t="s">
        <v>87</v>
      </c>
      <c r="L8" s="70">
        <v>9228.99</v>
      </c>
      <c r="M8" s="70">
        <v>108749.14</v>
      </c>
      <c r="N8" s="72"/>
      <c r="O8" s="73" t="b">
        <v>1</v>
      </c>
      <c r="P8" s="70">
        <v>37550.27</v>
      </c>
      <c r="Q8" s="72"/>
    </row>
    <row r="9">
      <c r="A9" s="68">
        <v>43589.0</v>
      </c>
      <c r="B9" s="68">
        <v>43986.0</v>
      </c>
      <c r="C9" s="69" t="s">
        <v>81</v>
      </c>
      <c r="D9" s="69" t="s">
        <v>82</v>
      </c>
      <c r="E9" s="69" t="s">
        <v>83</v>
      </c>
      <c r="F9" s="70">
        <v>63458.05</v>
      </c>
      <c r="G9" s="68">
        <v>43778.0</v>
      </c>
      <c r="H9" s="68">
        <v>43747.0</v>
      </c>
      <c r="I9" s="69" t="s">
        <v>88</v>
      </c>
      <c r="J9" s="69" t="s">
        <v>100</v>
      </c>
      <c r="K9" s="69" t="s">
        <v>101</v>
      </c>
      <c r="L9" s="71">
        <v>-400.0</v>
      </c>
      <c r="M9" s="70">
        <v>108349.14</v>
      </c>
      <c r="N9" s="72"/>
      <c r="O9" s="73" t="b">
        <v>1</v>
      </c>
      <c r="P9" s="70">
        <v>37550.27</v>
      </c>
      <c r="Q9" s="72"/>
    </row>
    <row r="10">
      <c r="A10" s="68">
        <v>43589.0</v>
      </c>
      <c r="B10" s="68">
        <v>43986.0</v>
      </c>
      <c r="C10" s="69" t="s">
        <v>81</v>
      </c>
      <c r="D10" s="69" t="s">
        <v>82</v>
      </c>
      <c r="E10" s="69" t="s">
        <v>83</v>
      </c>
      <c r="F10" s="70">
        <v>63458.05</v>
      </c>
      <c r="G10" s="71" t="s">
        <v>102</v>
      </c>
      <c r="H10" s="71" t="s">
        <v>102</v>
      </c>
      <c r="I10" s="69" t="s">
        <v>88</v>
      </c>
      <c r="J10" s="69" t="s">
        <v>103</v>
      </c>
      <c r="K10" s="69" t="s">
        <v>104</v>
      </c>
      <c r="L10" s="70">
        <v>-100000.0</v>
      </c>
      <c r="M10" s="70">
        <v>8349.14</v>
      </c>
      <c r="N10" s="72"/>
      <c r="O10" s="73" t="b">
        <v>1</v>
      </c>
      <c r="P10" s="70">
        <v>37550.27</v>
      </c>
      <c r="Q10" s="72"/>
    </row>
    <row r="11">
      <c r="A11" s="68">
        <v>43589.0</v>
      </c>
      <c r="B11" s="68">
        <v>43986.0</v>
      </c>
      <c r="C11" s="69" t="s">
        <v>81</v>
      </c>
      <c r="D11" s="69" t="s">
        <v>82</v>
      </c>
      <c r="E11" s="69" t="s">
        <v>83</v>
      </c>
      <c r="F11" s="70">
        <v>63458.05</v>
      </c>
      <c r="G11" s="68">
        <v>43565.0</v>
      </c>
      <c r="H11" s="68">
        <v>43565.0</v>
      </c>
      <c r="I11" s="69" t="s">
        <v>85</v>
      </c>
      <c r="J11" s="69" t="s">
        <v>105</v>
      </c>
      <c r="K11" s="69" t="s">
        <v>87</v>
      </c>
      <c r="L11" s="70">
        <v>9228.99</v>
      </c>
      <c r="M11" s="70">
        <v>17578.13</v>
      </c>
      <c r="N11" s="72"/>
      <c r="O11" s="73" t="b">
        <v>1</v>
      </c>
      <c r="P11" s="70">
        <v>37550.27</v>
      </c>
      <c r="Q11" s="72"/>
    </row>
    <row r="12">
      <c r="A12" s="68">
        <v>43589.0</v>
      </c>
      <c r="B12" s="68">
        <v>43986.0</v>
      </c>
      <c r="C12" s="69" t="s">
        <v>81</v>
      </c>
      <c r="D12" s="69" t="s">
        <v>82</v>
      </c>
      <c r="E12" s="69" t="s">
        <v>83</v>
      </c>
      <c r="F12" s="70">
        <v>63458.05</v>
      </c>
      <c r="G12" s="68">
        <v>43476.0</v>
      </c>
      <c r="H12" s="68">
        <v>43476.0</v>
      </c>
      <c r="I12" s="69" t="s">
        <v>88</v>
      </c>
      <c r="J12" s="69" t="s">
        <v>106</v>
      </c>
      <c r="K12" s="69" t="s">
        <v>92</v>
      </c>
      <c r="L12" s="71">
        <v>-284.62</v>
      </c>
      <c r="M12" s="70">
        <v>17293.51</v>
      </c>
      <c r="N12" s="72"/>
      <c r="O12" s="73" t="b">
        <v>1</v>
      </c>
      <c r="P12" s="70">
        <v>37550.27</v>
      </c>
      <c r="Q12" s="72"/>
    </row>
    <row r="13">
      <c r="A13" s="68">
        <v>43589.0</v>
      </c>
      <c r="B13" s="68">
        <v>43986.0</v>
      </c>
      <c r="C13" s="69" t="s">
        <v>81</v>
      </c>
      <c r="D13" s="69" t="s">
        <v>82</v>
      </c>
      <c r="E13" s="69" t="s">
        <v>83</v>
      </c>
      <c r="F13" s="70">
        <v>63458.05</v>
      </c>
      <c r="G13" s="68">
        <v>43627.0</v>
      </c>
      <c r="H13" s="68">
        <v>43627.0</v>
      </c>
      <c r="I13" s="69" t="s">
        <v>85</v>
      </c>
      <c r="J13" s="69" t="s">
        <v>107</v>
      </c>
      <c r="K13" s="69" t="s">
        <v>87</v>
      </c>
      <c r="L13" s="70">
        <v>9228.99</v>
      </c>
      <c r="M13" s="70">
        <v>26522.5</v>
      </c>
      <c r="N13" s="72"/>
      <c r="O13" s="73" t="b">
        <v>1</v>
      </c>
      <c r="P13" s="70">
        <v>37550.27</v>
      </c>
      <c r="Q13" s="72"/>
    </row>
    <row r="14">
      <c r="A14" s="68">
        <v>43589.0</v>
      </c>
      <c r="B14" s="68">
        <v>43986.0</v>
      </c>
      <c r="C14" s="69" t="s">
        <v>81</v>
      </c>
      <c r="D14" s="69" t="s">
        <v>82</v>
      </c>
      <c r="E14" s="69" t="s">
        <v>83</v>
      </c>
      <c r="F14" s="70">
        <v>63458.05</v>
      </c>
      <c r="G14" s="68">
        <v>43628.0</v>
      </c>
      <c r="H14" s="68">
        <v>43628.0</v>
      </c>
      <c r="I14" s="69" t="s">
        <v>85</v>
      </c>
      <c r="J14" s="69" t="s">
        <v>108</v>
      </c>
      <c r="K14" s="69" t="s">
        <v>87</v>
      </c>
      <c r="L14" s="70">
        <v>9228.99</v>
      </c>
      <c r="M14" s="70">
        <v>35751.49</v>
      </c>
      <c r="N14" s="72"/>
      <c r="O14" s="73" t="b">
        <v>1</v>
      </c>
      <c r="P14" s="70">
        <v>37550.27</v>
      </c>
      <c r="Q14" s="72"/>
    </row>
    <row r="15">
      <c r="A15" s="68">
        <v>43589.0</v>
      </c>
      <c r="B15" s="68">
        <v>43986.0</v>
      </c>
      <c r="C15" s="69" t="s">
        <v>81</v>
      </c>
      <c r="D15" s="69" t="s">
        <v>82</v>
      </c>
      <c r="E15" s="69" t="s">
        <v>83</v>
      </c>
      <c r="F15" s="70">
        <v>63458.05</v>
      </c>
      <c r="G15" s="71" t="s">
        <v>109</v>
      </c>
      <c r="H15" s="71" t="s">
        <v>109</v>
      </c>
      <c r="I15" s="69" t="s">
        <v>85</v>
      </c>
      <c r="J15" s="69" t="s">
        <v>110</v>
      </c>
      <c r="K15" s="69" t="s">
        <v>87</v>
      </c>
      <c r="L15" s="71">
        <v>520.85</v>
      </c>
      <c r="M15" s="70">
        <v>36272.34</v>
      </c>
      <c r="N15" s="72"/>
      <c r="O15" s="73" t="b">
        <v>1</v>
      </c>
      <c r="P15" s="70">
        <v>37550.27</v>
      </c>
      <c r="Q15" s="72"/>
    </row>
    <row r="16">
      <c r="A16" s="68">
        <v>43589.0</v>
      </c>
      <c r="B16" s="68">
        <v>43986.0</v>
      </c>
      <c r="C16" s="69" t="s">
        <v>81</v>
      </c>
      <c r="D16" s="69" t="s">
        <v>82</v>
      </c>
      <c r="E16" s="69" t="s">
        <v>83</v>
      </c>
      <c r="F16" s="70">
        <v>63458.05</v>
      </c>
      <c r="G16" s="71" t="s">
        <v>111</v>
      </c>
      <c r="H16" s="71" t="s">
        <v>111</v>
      </c>
      <c r="I16" s="69" t="s">
        <v>85</v>
      </c>
      <c r="J16" s="69" t="s">
        <v>112</v>
      </c>
      <c r="K16" s="69" t="s">
        <v>87</v>
      </c>
      <c r="L16" s="71">
        <v>520.85</v>
      </c>
      <c r="M16" s="70">
        <v>36793.19</v>
      </c>
      <c r="N16" s="72"/>
      <c r="O16" s="73" t="b">
        <v>1</v>
      </c>
      <c r="P16" s="70">
        <v>37550.27</v>
      </c>
      <c r="Q16" s="72"/>
    </row>
    <row r="17">
      <c r="A17" s="68">
        <v>43589.0</v>
      </c>
      <c r="B17" s="68">
        <v>43986.0</v>
      </c>
      <c r="C17" s="69" t="s">
        <v>81</v>
      </c>
      <c r="D17" s="69" t="s">
        <v>82</v>
      </c>
      <c r="E17" s="69" t="s">
        <v>83</v>
      </c>
      <c r="F17" s="70">
        <v>63458.05</v>
      </c>
      <c r="G17" s="68">
        <v>43923.0</v>
      </c>
      <c r="H17" s="68">
        <v>43923.0</v>
      </c>
      <c r="I17" s="69" t="s">
        <v>88</v>
      </c>
      <c r="J17" s="69" t="s">
        <v>113</v>
      </c>
      <c r="K17" s="69" t="s">
        <v>92</v>
      </c>
      <c r="L17" s="71">
        <v>-284.62</v>
      </c>
      <c r="M17" s="70">
        <v>36508.57</v>
      </c>
      <c r="N17" s="72"/>
      <c r="O17" s="73" t="b">
        <v>1</v>
      </c>
      <c r="P17" s="70">
        <v>37550.27</v>
      </c>
      <c r="Q17" s="72"/>
    </row>
    <row r="18">
      <c r="A18" s="68">
        <v>43589.0</v>
      </c>
      <c r="B18" s="68">
        <v>43986.0</v>
      </c>
      <c r="C18" s="69" t="s">
        <v>81</v>
      </c>
      <c r="D18" s="69" t="s">
        <v>82</v>
      </c>
      <c r="E18" s="69" t="s">
        <v>83</v>
      </c>
      <c r="F18" s="70">
        <v>63458.05</v>
      </c>
      <c r="G18" s="71" t="s">
        <v>114</v>
      </c>
      <c r="H18" s="71" t="s">
        <v>114</v>
      </c>
      <c r="I18" s="69" t="s">
        <v>85</v>
      </c>
      <c r="J18" s="69" t="s">
        <v>115</v>
      </c>
      <c r="K18" s="69" t="s">
        <v>87</v>
      </c>
      <c r="L18" s="71">
        <v>520.85</v>
      </c>
      <c r="M18" s="70">
        <v>37029.42</v>
      </c>
      <c r="N18" s="72"/>
      <c r="O18" s="73" t="b">
        <v>1</v>
      </c>
      <c r="P18" s="70">
        <v>37550.27</v>
      </c>
      <c r="Q18" s="72"/>
    </row>
    <row r="19">
      <c r="A19" s="68">
        <v>43589.0</v>
      </c>
      <c r="B19" s="68">
        <v>43986.0</v>
      </c>
      <c r="C19" s="69" t="s">
        <v>81</v>
      </c>
      <c r="D19" s="69" t="s">
        <v>82</v>
      </c>
      <c r="E19" s="69" t="s">
        <v>83</v>
      </c>
      <c r="F19" s="70">
        <v>63458.05</v>
      </c>
      <c r="G19" s="71" t="s">
        <v>116</v>
      </c>
      <c r="H19" s="71" t="s">
        <v>116</v>
      </c>
      <c r="I19" s="69" t="s">
        <v>85</v>
      </c>
      <c r="J19" s="69" t="s">
        <v>117</v>
      </c>
      <c r="K19" s="69" t="s">
        <v>87</v>
      </c>
      <c r="L19" s="71">
        <v>520.85</v>
      </c>
      <c r="M19" s="70">
        <v>37550.27</v>
      </c>
      <c r="N19" s="72"/>
      <c r="O19" s="73" t="b">
        <v>1</v>
      </c>
      <c r="P19" s="70">
        <v>37550.27</v>
      </c>
      <c r="Q19" s="7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74" t="s">
        <v>118</v>
      </c>
      <c r="G1" s="75"/>
    </row>
    <row r="2">
      <c r="A2" s="76" t="s">
        <v>119</v>
      </c>
      <c r="B2" s="76" t="s">
        <v>120</v>
      </c>
      <c r="C2" s="76" t="s">
        <v>121</v>
      </c>
      <c r="D2" s="76" t="s">
        <v>122</v>
      </c>
      <c r="E2" s="76" t="s">
        <v>123</v>
      </c>
      <c r="F2" s="76" t="s">
        <v>124</v>
      </c>
      <c r="G2" s="75"/>
    </row>
    <row r="3">
      <c r="A3" s="77" t="s">
        <v>125</v>
      </c>
      <c r="B3" s="78" t="s">
        <v>116</v>
      </c>
      <c r="C3" s="78" t="s">
        <v>126</v>
      </c>
      <c r="D3" s="79">
        <v>3023.5</v>
      </c>
      <c r="E3" s="78" t="s">
        <v>127</v>
      </c>
      <c r="F3" s="80" t="s">
        <v>128</v>
      </c>
      <c r="G3" s="75"/>
    </row>
    <row r="4">
      <c r="A4" s="77" t="s">
        <v>129</v>
      </c>
      <c r="B4" s="78" t="s">
        <v>130</v>
      </c>
      <c r="C4" s="78" t="s">
        <v>126</v>
      </c>
      <c r="D4" s="81">
        <v>0.16</v>
      </c>
      <c r="E4" s="78" t="s">
        <v>131</v>
      </c>
      <c r="F4" s="78" t="s">
        <v>132</v>
      </c>
      <c r="G4" s="75"/>
    </row>
    <row r="5">
      <c r="A5" s="77" t="s">
        <v>129</v>
      </c>
      <c r="B5" s="78" t="s">
        <v>130</v>
      </c>
      <c r="C5" s="78" t="s">
        <v>126</v>
      </c>
      <c r="D5" s="81">
        <v>-7.05</v>
      </c>
      <c r="E5" s="78" t="s">
        <v>131</v>
      </c>
      <c r="F5" s="78" t="s">
        <v>133</v>
      </c>
      <c r="G5" s="75"/>
    </row>
    <row r="6">
      <c r="A6" s="77" t="s">
        <v>129</v>
      </c>
      <c r="B6" s="78" t="s">
        <v>114</v>
      </c>
      <c r="C6" s="78" t="s">
        <v>126</v>
      </c>
      <c r="D6" s="81">
        <v>3023.5</v>
      </c>
      <c r="E6" s="78" t="s">
        <v>127</v>
      </c>
      <c r="F6" s="80" t="s">
        <v>128</v>
      </c>
      <c r="G6" s="75"/>
    </row>
    <row r="7">
      <c r="A7" s="77" t="s">
        <v>129</v>
      </c>
      <c r="B7" s="78" t="s">
        <v>134</v>
      </c>
      <c r="C7" s="78" t="s">
        <v>126</v>
      </c>
      <c r="D7" s="81">
        <v>-6.0</v>
      </c>
      <c r="E7" s="78" t="s">
        <v>131</v>
      </c>
      <c r="F7" s="78" t="s">
        <v>133</v>
      </c>
      <c r="G7" s="75"/>
    </row>
    <row r="8">
      <c r="A8" s="77" t="s">
        <v>129</v>
      </c>
      <c r="B8" s="78" t="s">
        <v>111</v>
      </c>
      <c r="C8" s="78" t="s">
        <v>126</v>
      </c>
      <c r="D8" s="81">
        <v>3023.5</v>
      </c>
      <c r="E8" s="78" t="s">
        <v>127</v>
      </c>
      <c r="F8" s="80" t="s">
        <v>128</v>
      </c>
      <c r="G8" s="75"/>
    </row>
    <row r="9">
      <c r="A9" s="77" t="s">
        <v>129</v>
      </c>
      <c r="B9" s="78" t="s">
        <v>109</v>
      </c>
      <c r="C9" s="78" t="s">
        <v>126</v>
      </c>
      <c r="D9" s="81">
        <v>-50000.0</v>
      </c>
      <c r="E9" s="78" t="s">
        <v>135</v>
      </c>
      <c r="F9" s="80" t="s">
        <v>136</v>
      </c>
      <c r="G9" s="75"/>
    </row>
    <row r="10">
      <c r="A10" s="77" t="s">
        <v>129</v>
      </c>
      <c r="B10" s="78" t="s">
        <v>109</v>
      </c>
      <c r="C10" s="78" t="s">
        <v>126</v>
      </c>
      <c r="D10" s="81">
        <v>3023.5</v>
      </c>
      <c r="E10" s="78" t="s">
        <v>127</v>
      </c>
      <c r="F10" s="80" t="s">
        <v>128</v>
      </c>
      <c r="G10" s="75"/>
    </row>
    <row r="11">
      <c r="A11" s="77" t="s">
        <v>129</v>
      </c>
      <c r="B11" s="78" t="s">
        <v>137</v>
      </c>
      <c r="C11" s="78" t="s">
        <v>126</v>
      </c>
      <c r="D11" s="81">
        <v>0.06</v>
      </c>
      <c r="E11" s="78" t="s">
        <v>131</v>
      </c>
      <c r="F11" s="78" t="s">
        <v>138</v>
      </c>
      <c r="G11" s="75"/>
    </row>
    <row r="12">
      <c r="A12" s="77" t="s">
        <v>129</v>
      </c>
      <c r="B12" s="78" t="s">
        <v>137</v>
      </c>
      <c r="C12" s="78" t="s">
        <v>126</v>
      </c>
      <c r="D12" s="81">
        <v>-6.35</v>
      </c>
      <c r="E12" s="78" t="s">
        <v>131</v>
      </c>
      <c r="F12" s="78" t="s">
        <v>133</v>
      </c>
      <c r="G12" s="75"/>
    </row>
    <row r="13">
      <c r="A13" s="77" t="s">
        <v>129</v>
      </c>
      <c r="B13" s="78" t="s">
        <v>139</v>
      </c>
      <c r="C13" s="78" t="s">
        <v>126</v>
      </c>
      <c r="D13" s="81">
        <v>12165.84</v>
      </c>
      <c r="E13" s="78" t="s">
        <v>127</v>
      </c>
      <c r="F13" s="80" t="s">
        <v>140</v>
      </c>
      <c r="G13" s="75"/>
    </row>
    <row r="14">
      <c r="A14" s="77" t="s">
        <v>129</v>
      </c>
      <c r="B14" s="78" t="s">
        <v>141</v>
      </c>
      <c r="C14" s="78" t="s">
        <v>126</v>
      </c>
      <c r="D14" s="81">
        <v>0.96</v>
      </c>
      <c r="E14" s="78" t="s">
        <v>131</v>
      </c>
      <c r="F14" s="78" t="s">
        <v>142</v>
      </c>
      <c r="G14" s="75"/>
    </row>
    <row r="15">
      <c r="A15" s="77" t="s">
        <v>129</v>
      </c>
      <c r="B15" s="78" t="s">
        <v>141</v>
      </c>
      <c r="C15" s="78" t="s">
        <v>126</v>
      </c>
      <c r="D15" s="81">
        <v>-6.35</v>
      </c>
      <c r="E15" s="78" t="s">
        <v>131</v>
      </c>
      <c r="F15" s="78" t="s">
        <v>133</v>
      </c>
      <c r="G15" s="75"/>
    </row>
    <row r="16">
      <c r="A16" s="77" t="s">
        <v>129</v>
      </c>
      <c r="B16" s="78" t="s">
        <v>143</v>
      </c>
      <c r="C16" s="78" t="s">
        <v>126</v>
      </c>
      <c r="D16" s="81">
        <v>12165.84</v>
      </c>
      <c r="E16" s="78" t="s">
        <v>127</v>
      </c>
      <c r="F16" s="80" t="s">
        <v>140</v>
      </c>
      <c r="G16" s="75"/>
    </row>
    <row r="17">
      <c r="A17" s="77" t="s">
        <v>129</v>
      </c>
      <c r="B17" s="78" t="s">
        <v>144</v>
      </c>
      <c r="C17" s="78" t="s">
        <v>126</v>
      </c>
      <c r="D17" s="81">
        <v>0.96</v>
      </c>
      <c r="E17" s="78" t="s">
        <v>131</v>
      </c>
      <c r="F17" s="78" t="s">
        <v>145</v>
      </c>
      <c r="G17" s="75"/>
    </row>
    <row r="18">
      <c r="A18" s="77" t="s">
        <v>129</v>
      </c>
      <c r="B18" s="78" t="s">
        <v>144</v>
      </c>
      <c r="C18" s="78" t="s">
        <v>126</v>
      </c>
      <c r="D18" s="81">
        <v>-6.35</v>
      </c>
      <c r="E18" s="78" t="s">
        <v>131</v>
      </c>
      <c r="F18" s="78" t="s">
        <v>133</v>
      </c>
      <c r="G18" s="75"/>
    </row>
    <row r="19">
      <c r="A19" s="77" t="s">
        <v>129</v>
      </c>
      <c r="B19" s="78" t="s">
        <v>146</v>
      </c>
      <c r="C19" s="78" t="s">
        <v>126</v>
      </c>
      <c r="D19" s="81">
        <v>1.01</v>
      </c>
      <c r="E19" s="78" t="s">
        <v>131</v>
      </c>
      <c r="F19" s="78" t="s">
        <v>147</v>
      </c>
      <c r="G19" s="75"/>
    </row>
    <row r="20">
      <c r="A20" s="77" t="s">
        <v>129</v>
      </c>
      <c r="B20" s="78" t="s">
        <v>146</v>
      </c>
      <c r="C20" s="78" t="s">
        <v>126</v>
      </c>
      <c r="D20" s="81">
        <v>-6.7</v>
      </c>
      <c r="E20" s="78" t="s">
        <v>131</v>
      </c>
      <c r="F20" s="78" t="s">
        <v>133</v>
      </c>
      <c r="G20" s="75"/>
    </row>
    <row r="21">
      <c r="A21" s="77" t="s">
        <v>129</v>
      </c>
      <c r="B21" s="78" t="s">
        <v>148</v>
      </c>
      <c r="C21" s="78" t="s">
        <v>126</v>
      </c>
      <c r="D21" s="81">
        <v>12165.84</v>
      </c>
      <c r="E21" s="78" t="s">
        <v>127</v>
      </c>
      <c r="F21" s="80" t="s">
        <v>140</v>
      </c>
      <c r="G21" s="75"/>
    </row>
    <row r="22">
      <c r="A22" s="77" t="s">
        <v>129</v>
      </c>
      <c r="B22" s="78" t="s">
        <v>149</v>
      </c>
      <c r="C22" s="78" t="s">
        <v>126</v>
      </c>
      <c r="D22" s="81">
        <v>-50000.0</v>
      </c>
      <c r="E22" s="78" t="s">
        <v>135</v>
      </c>
      <c r="F22" s="80" t="s">
        <v>136</v>
      </c>
      <c r="G22" s="75"/>
    </row>
    <row r="23">
      <c r="A23" s="77" t="s">
        <v>129</v>
      </c>
      <c r="B23" s="78" t="s">
        <v>150</v>
      </c>
      <c r="C23" s="78" t="s">
        <v>126</v>
      </c>
      <c r="D23" s="81">
        <v>0.96</v>
      </c>
      <c r="E23" s="78" t="s">
        <v>131</v>
      </c>
      <c r="F23" s="78" t="s">
        <v>151</v>
      </c>
      <c r="G23" s="75"/>
    </row>
    <row r="24">
      <c r="A24" s="77" t="s">
        <v>129</v>
      </c>
      <c r="B24" s="78" t="s">
        <v>150</v>
      </c>
      <c r="C24" s="78" t="s">
        <v>126</v>
      </c>
      <c r="D24" s="81">
        <v>-6.35</v>
      </c>
      <c r="E24" s="78" t="s">
        <v>131</v>
      </c>
      <c r="F24" s="78" t="s">
        <v>133</v>
      </c>
      <c r="G24" s="75"/>
    </row>
    <row r="25">
      <c r="A25" s="77" t="s">
        <v>129</v>
      </c>
      <c r="B25" s="78" t="s">
        <v>152</v>
      </c>
      <c r="C25" s="78" t="s">
        <v>126</v>
      </c>
      <c r="D25" s="81">
        <v>12165.84</v>
      </c>
      <c r="E25" s="78" t="s">
        <v>127</v>
      </c>
      <c r="F25" s="80" t="s">
        <v>140</v>
      </c>
      <c r="G25" s="75"/>
    </row>
    <row r="26">
      <c r="A26" s="77" t="s">
        <v>129</v>
      </c>
      <c r="B26" s="78" t="s">
        <v>153</v>
      </c>
      <c r="C26" s="78" t="s">
        <v>126</v>
      </c>
      <c r="D26" s="81">
        <v>0.96</v>
      </c>
      <c r="E26" s="78" t="s">
        <v>131</v>
      </c>
      <c r="F26" s="78" t="s">
        <v>154</v>
      </c>
      <c r="G26" s="75"/>
    </row>
    <row r="27">
      <c r="A27" s="77" t="s">
        <v>129</v>
      </c>
      <c r="B27" s="78" t="s">
        <v>153</v>
      </c>
      <c r="C27" s="78" t="s">
        <v>126</v>
      </c>
      <c r="D27" s="81">
        <v>-6.35</v>
      </c>
      <c r="E27" s="78" t="s">
        <v>131</v>
      </c>
      <c r="F27" s="78" t="s">
        <v>133</v>
      </c>
      <c r="G27" s="75"/>
    </row>
    <row r="28">
      <c r="A28" s="77" t="s">
        <v>129</v>
      </c>
      <c r="B28" s="78" t="s">
        <v>155</v>
      </c>
      <c r="C28" s="78" t="s">
        <v>126</v>
      </c>
      <c r="D28" s="81">
        <v>12165.84</v>
      </c>
      <c r="E28" s="78" t="s">
        <v>127</v>
      </c>
      <c r="F28" s="80" t="s">
        <v>140</v>
      </c>
      <c r="G28" s="75"/>
    </row>
    <row r="29">
      <c r="A29" s="77" t="s">
        <v>129</v>
      </c>
      <c r="B29" s="78" t="s">
        <v>156</v>
      </c>
      <c r="C29" s="78" t="s">
        <v>126</v>
      </c>
      <c r="D29" s="81">
        <v>0.96</v>
      </c>
      <c r="E29" s="78" t="s">
        <v>131</v>
      </c>
      <c r="F29" s="78" t="s">
        <v>157</v>
      </c>
      <c r="G29" s="75"/>
    </row>
    <row r="30">
      <c r="A30" s="77" t="s">
        <v>129</v>
      </c>
      <c r="B30" s="78" t="s">
        <v>156</v>
      </c>
      <c r="C30" s="78" t="s">
        <v>126</v>
      </c>
      <c r="D30" s="81">
        <v>-6.35</v>
      </c>
      <c r="E30" s="78" t="s">
        <v>131</v>
      </c>
      <c r="F30" s="78" t="s">
        <v>133</v>
      </c>
      <c r="G30" s="75"/>
    </row>
    <row r="31">
      <c r="A31" s="77" t="s">
        <v>129</v>
      </c>
      <c r="B31" s="78" t="s">
        <v>158</v>
      </c>
      <c r="C31" s="78" t="s">
        <v>126</v>
      </c>
      <c r="D31" s="81">
        <v>12165.84</v>
      </c>
      <c r="E31" s="78" t="s">
        <v>127</v>
      </c>
      <c r="F31" s="80" t="s">
        <v>140</v>
      </c>
      <c r="G31" s="75"/>
    </row>
    <row r="32">
      <c r="A32" s="77" t="s">
        <v>129</v>
      </c>
      <c r="B32" s="78" t="s">
        <v>159</v>
      </c>
      <c r="C32" s="78" t="s">
        <v>126</v>
      </c>
      <c r="D32" s="81">
        <v>0.96</v>
      </c>
      <c r="E32" s="78" t="s">
        <v>131</v>
      </c>
      <c r="F32" s="78" t="s">
        <v>160</v>
      </c>
      <c r="G32" s="75"/>
    </row>
    <row r="33">
      <c r="A33" s="77" t="s">
        <v>129</v>
      </c>
      <c r="B33" s="78" t="s">
        <v>159</v>
      </c>
      <c r="C33" s="78" t="s">
        <v>126</v>
      </c>
      <c r="D33" s="81">
        <v>-6.35</v>
      </c>
      <c r="E33" s="78" t="s">
        <v>131</v>
      </c>
      <c r="F33" s="78" t="s">
        <v>133</v>
      </c>
      <c r="G33" s="75"/>
    </row>
    <row r="34">
      <c r="A34" s="77" t="s">
        <v>129</v>
      </c>
      <c r="B34" s="78" t="s">
        <v>93</v>
      </c>
      <c r="C34" s="78" t="s">
        <v>126</v>
      </c>
      <c r="D34" s="81">
        <v>12165.84</v>
      </c>
      <c r="E34" s="78" t="s">
        <v>127</v>
      </c>
      <c r="F34" s="80" t="s">
        <v>140</v>
      </c>
      <c r="G34" s="75"/>
    </row>
    <row r="35">
      <c r="A35" s="77" t="s">
        <v>129</v>
      </c>
      <c r="B35" s="78" t="s">
        <v>161</v>
      </c>
      <c r="C35" s="78" t="s">
        <v>126</v>
      </c>
      <c r="D35" s="81">
        <v>1.06</v>
      </c>
      <c r="E35" s="78" t="s">
        <v>131</v>
      </c>
      <c r="F35" s="78" t="s">
        <v>162</v>
      </c>
      <c r="G35" s="75"/>
    </row>
    <row r="36">
      <c r="A36" s="77" t="s">
        <v>129</v>
      </c>
      <c r="B36" s="78" t="s">
        <v>161</v>
      </c>
      <c r="C36" s="78" t="s">
        <v>126</v>
      </c>
      <c r="D36" s="81">
        <v>-7.05</v>
      </c>
      <c r="E36" s="78" t="s">
        <v>131</v>
      </c>
      <c r="F36" s="78" t="s">
        <v>133</v>
      </c>
      <c r="G36" s="75"/>
    </row>
    <row r="37">
      <c r="A37" s="77" t="s">
        <v>129</v>
      </c>
      <c r="B37" s="78" t="s">
        <v>84</v>
      </c>
      <c r="C37" s="78" t="s">
        <v>126</v>
      </c>
      <c r="D37" s="81">
        <v>12165.84</v>
      </c>
      <c r="E37" s="78" t="s">
        <v>127</v>
      </c>
      <c r="F37" s="80" t="s">
        <v>140</v>
      </c>
      <c r="G37" s="75"/>
    </row>
    <row r="38">
      <c r="A38" s="77" t="s">
        <v>163</v>
      </c>
      <c r="B38" s="75"/>
      <c r="C38" s="75"/>
      <c r="D38" s="75"/>
      <c r="E38" s="75"/>
      <c r="F38" s="75"/>
      <c r="G38" s="75"/>
    </row>
    <row r="39">
      <c r="A39" s="75"/>
      <c r="B39" s="75"/>
      <c r="C39" s="75"/>
      <c r="D39" s="75"/>
      <c r="E39" s="75"/>
      <c r="F39" s="75"/>
      <c r="G39" s="75"/>
    </row>
    <row r="40">
      <c r="A40" s="75"/>
      <c r="B40" s="75"/>
      <c r="C40" s="75"/>
      <c r="D40" s="75"/>
      <c r="E40" s="75"/>
      <c r="F40" s="75"/>
      <c r="G40" s="75"/>
    </row>
    <row r="41">
      <c r="A41" s="75"/>
      <c r="B41" s="75"/>
      <c r="C41" s="75"/>
      <c r="D41" s="75"/>
      <c r="E41" s="75"/>
      <c r="F41" s="75"/>
      <c r="G41" s="75"/>
    </row>
    <row r="42">
      <c r="A42" s="75"/>
      <c r="B42" s="75"/>
      <c r="C42" s="75"/>
      <c r="D42" s="75"/>
      <c r="E42" s="75"/>
      <c r="F42" s="75"/>
      <c r="G42" s="75"/>
    </row>
    <row r="43">
      <c r="A43" s="75"/>
      <c r="B43" s="75"/>
      <c r="C43" s="75"/>
      <c r="D43" s="75"/>
      <c r="E43" s="75"/>
      <c r="F43" s="75"/>
      <c r="G43" s="75"/>
    </row>
    <row r="44">
      <c r="A44" s="75"/>
      <c r="B44" s="75"/>
      <c r="C44" s="75"/>
      <c r="D44" s="75"/>
      <c r="E44" s="75"/>
      <c r="F44" s="75"/>
      <c r="G44" s="75"/>
    </row>
    <row r="45">
      <c r="A45" s="75"/>
      <c r="B45" s="75"/>
      <c r="C45" s="75"/>
      <c r="D45" s="75"/>
      <c r="E45" s="75"/>
      <c r="F45" s="75"/>
      <c r="G45" s="75"/>
    </row>
    <row r="46">
      <c r="A46" s="75"/>
      <c r="B46" s="75"/>
      <c r="C46" s="75"/>
      <c r="D46" s="75"/>
      <c r="E46" s="75"/>
      <c r="F46" s="75"/>
      <c r="G46" s="75"/>
    </row>
    <row r="47">
      <c r="A47" s="75"/>
      <c r="B47" s="75"/>
      <c r="C47" s="75"/>
      <c r="D47" s="75"/>
      <c r="E47" s="75"/>
      <c r="F47" s="75"/>
      <c r="G47" s="75"/>
    </row>
    <row r="48">
      <c r="A48" s="75"/>
      <c r="B48" s="75"/>
      <c r="C48" s="75"/>
      <c r="D48" s="75"/>
      <c r="E48" s="75"/>
      <c r="F48" s="75"/>
      <c r="G48" s="75"/>
    </row>
    <row r="49">
      <c r="A49" s="75"/>
      <c r="B49" s="75"/>
      <c r="C49" s="75"/>
      <c r="D49" s="75"/>
      <c r="E49" s="75"/>
      <c r="F49" s="75"/>
      <c r="G49" s="75"/>
    </row>
    <row r="50">
      <c r="A50" s="75"/>
      <c r="B50" s="75"/>
      <c r="C50" s="75"/>
      <c r="D50" s="75"/>
      <c r="E50" s="75"/>
      <c r="F50" s="75"/>
      <c r="G50" s="75"/>
    </row>
    <row r="51">
      <c r="A51" s="75"/>
      <c r="B51" s="75"/>
      <c r="C51" s="75"/>
      <c r="D51" s="75"/>
      <c r="E51" s="75"/>
      <c r="F51" s="75"/>
      <c r="G51" s="75"/>
    </row>
    <row r="52">
      <c r="A52" s="75"/>
      <c r="B52" s="75"/>
      <c r="C52" s="75"/>
      <c r="D52" s="75"/>
      <c r="E52" s="75"/>
      <c r="F52" s="75"/>
      <c r="G52" s="75"/>
    </row>
    <row r="53">
      <c r="A53" s="75"/>
      <c r="B53" s="75"/>
      <c r="C53" s="75"/>
      <c r="D53" s="75"/>
      <c r="E53" s="75"/>
      <c r="F53" s="75"/>
      <c r="G53" s="75"/>
    </row>
    <row r="54">
      <c r="A54" s="75"/>
      <c r="B54" s="75"/>
      <c r="C54" s="75"/>
      <c r="D54" s="75"/>
      <c r="E54" s="75"/>
      <c r="F54" s="75"/>
      <c r="G54" s="75"/>
    </row>
    <row r="55">
      <c r="A55" s="75"/>
      <c r="B55" s="75"/>
      <c r="C55" s="75"/>
      <c r="D55" s="75"/>
      <c r="E55" s="75"/>
      <c r="F55" s="75"/>
      <c r="G55" s="75"/>
    </row>
    <row r="56">
      <c r="A56" s="75"/>
      <c r="B56" s="75"/>
      <c r="C56" s="75"/>
      <c r="D56" s="75"/>
      <c r="E56" s="75"/>
      <c r="F56" s="75"/>
      <c r="G56" s="75"/>
    </row>
    <row r="57">
      <c r="A57" s="75"/>
      <c r="B57" s="75"/>
      <c r="C57" s="75"/>
      <c r="D57" s="75"/>
      <c r="E57" s="75"/>
      <c r="F57" s="75"/>
      <c r="G57" s="75"/>
    </row>
    <row r="58">
      <c r="A58" s="75"/>
      <c r="B58" s="75"/>
      <c r="C58" s="75"/>
      <c r="D58" s="75"/>
      <c r="E58" s="75"/>
      <c r="F58" s="75"/>
      <c r="G58" s="75"/>
    </row>
    <row r="59">
      <c r="A59" s="75"/>
      <c r="B59" s="75"/>
      <c r="C59" s="75"/>
      <c r="D59" s="75"/>
      <c r="E59" s="75"/>
      <c r="F59" s="75"/>
      <c r="G59" s="75"/>
    </row>
    <row r="60">
      <c r="A60" s="75"/>
      <c r="B60" s="75"/>
      <c r="C60" s="75"/>
      <c r="D60" s="75"/>
      <c r="E60" s="75"/>
      <c r="F60" s="75"/>
      <c r="G60" s="75"/>
    </row>
    <row r="61">
      <c r="A61" s="75"/>
      <c r="B61" s="75"/>
      <c r="C61" s="75"/>
      <c r="D61" s="75"/>
      <c r="E61" s="75"/>
      <c r="F61" s="75"/>
      <c r="G61" s="75"/>
    </row>
    <row r="62">
      <c r="A62" s="75"/>
      <c r="B62" s="75"/>
      <c r="C62" s="75"/>
      <c r="D62" s="75"/>
      <c r="E62" s="75"/>
      <c r="F62" s="75"/>
      <c r="G62" s="75"/>
    </row>
    <row r="63">
      <c r="A63" s="75"/>
      <c r="B63" s="75"/>
      <c r="C63" s="75"/>
      <c r="D63" s="75"/>
      <c r="E63" s="75"/>
      <c r="F63" s="75"/>
      <c r="G63" s="75"/>
    </row>
    <row r="64">
      <c r="A64" s="75"/>
      <c r="B64" s="75"/>
      <c r="C64" s="75"/>
      <c r="D64" s="75"/>
      <c r="E64" s="75"/>
      <c r="F64" s="75"/>
      <c r="G64" s="75"/>
    </row>
    <row r="65">
      <c r="A65" s="75"/>
      <c r="B65" s="75"/>
      <c r="C65" s="75"/>
      <c r="D65" s="75"/>
      <c r="E65" s="75"/>
      <c r="F65" s="75"/>
      <c r="G65" s="75"/>
    </row>
    <row r="66">
      <c r="A66" s="75"/>
      <c r="B66" s="75"/>
      <c r="C66" s="75"/>
      <c r="D66" s="75"/>
      <c r="E66" s="75"/>
      <c r="F66" s="75"/>
      <c r="G66" s="75"/>
    </row>
    <row r="67">
      <c r="A67" s="75"/>
      <c r="B67" s="75"/>
      <c r="C67" s="75"/>
      <c r="D67" s="75"/>
      <c r="E67" s="75"/>
      <c r="F67" s="75"/>
      <c r="G67" s="75"/>
    </row>
    <row r="68">
      <c r="A68" s="75"/>
      <c r="B68" s="75"/>
      <c r="C68" s="75"/>
      <c r="D68" s="75"/>
      <c r="E68" s="75"/>
      <c r="F68" s="75"/>
      <c r="G68" s="75"/>
    </row>
    <row r="69">
      <c r="A69" s="75"/>
      <c r="B69" s="75"/>
      <c r="C69" s="75"/>
      <c r="D69" s="75"/>
      <c r="E69" s="75"/>
      <c r="F69" s="75"/>
      <c r="G69" s="75"/>
    </row>
    <row r="70">
      <c r="A70" s="75"/>
      <c r="B70" s="75"/>
      <c r="C70" s="75"/>
      <c r="D70" s="75"/>
      <c r="E70" s="75"/>
      <c r="F70" s="75"/>
      <c r="G70" s="75"/>
    </row>
    <row r="71">
      <c r="A71" s="75"/>
      <c r="B71" s="75"/>
      <c r="C71" s="75"/>
      <c r="D71" s="75"/>
      <c r="E71" s="75"/>
      <c r="F71" s="75"/>
      <c r="G71" s="75"/>
    </row>
    <row r="72">
      <c r="A72" s="75"/>
      <c r="B72" s="75"/>
      <c r="C72" s="75"/>
      <c r="D72" s="75"/>
      <c r="E72" s="75"/>
      <c r="F72" s="75"/>
      <c r="G72" s="75"/>
    </row>
    <row r="73">
      <c r="A73" s="75"/>
      <c r="B73" s="75"/>
      <c r="C73" s="75"/>
      <c r="D73" s="75"/>
      <c r="E73" s="75"/>
      <c r="F73" s="75"/>
      <c r="G73" s="75"/>
    </row>
    <row r="74">
      <c r="A74" s="75"/>
      <c r="B74" s="75"/>
      <c r="C74" s="75"/>
      <c r="D74" s="75"/>
      <c r="E74" s="75"/>
      <c r="F74" s="75"/>
      <c r="G74" s="75"/>
    </row>
    <row r="75">
      <c r="A75" s="75"/>
      <c r="B75" s="75"/>
      <c r="C75" s="75"/>
      <c r="D75" s="75"/>
      <c r="E75" s="75"/>
      <c r="F75" s="75"/>
      <c r="G75" s="75"/>
    </row>
    <row r="76">
      <c r="A76" s="75"/>
      <c r="B76" s="75"/>
      <c r="C76" s="75"/>
      <c r="D76" s="75"/>
      <c r="E76" s="75"/>
      <c r="F76" s="75"/>
      <c r="G76" s="75"/>
    </row>
  </sheetData>
  <mergeCells count="1">
    <mergeCell ref="A1:F1"/>
  </mergeCells>
  <drawing r:id="rId1"/>
</worksheet>
</file>