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Provided to Kishor" sheetId="2" r:id="rId5"/>
  </sheets>
  <definedNames/>
  <calcPr/>
  <extLst>
    <ext uri="GoogleSheetsCustomDataVersion2">
      <go:sheetsCustomData xmlns:go="http://customooxmlschemas.google.com/" r:id="rId6" roundtripDataChecksum="UTRaWPfm5ZHaANzjMLPX2Sxyqf8uO9Rzc38NHgDDqyk="/>
    </ext>
  </extLst>
</workbook>
</file>

<file path=xl/sharedStrings.xml><?xml version="1.0" encoding="utf-8"?>
<sst xmlns="http://schemas.openxmlformats.org/spreadsheetml/2006/main" count="154" uniqueCount="103">
  <si>
    <t>RETURN YEAR ENDING:</t>
  </si>
  <si>
    <t>Asset</t>
  </si>
  <si>
    <t>Valuation</t>
  </si>
  <si>
    <t>Valuation previous return</t>
  </si>
  <si>
    <t>Disposals</t>
  </si>
  <si>
    <t>Acquired</t>
  </si>
  <si>
    <t>income</t>
  </si>
  <si>
    <t>Scheme Name</t>
  </si>
  <si>
    <t>Only 4 U Limited Retirement Benefits Scheme</t>
  </si>
  <si>
    <t>Bank of India A/c 10930801</t>
  </si>
  <si>
    <t>PSTR</t>
  </si>
  <si>
    <t>00606557RN</t>
  </si>
  <si>
    <t>Bank of India A/c (deposit)</t>
  </si>
  <si>
    <t>Principle Employer / Admin</t>
  </si>
  <si>
    <t>Mr Kishorilal Shah</t>
  </si>
  <si>
    <t>HSBC India</t>
  </si>
  <si>
    <t>Admin ID:</t>
  </si>
  <si>
    <t>A0052443</t>
  </si>
  <si>
    <t>HDFC INDIA</t>
  </si>
  <si>
    <t>26 Pembroke Road</t>
  </si>
  <si>
    <t>Moor Park</t>
  </si>
  <si>
    <t>Walker Crips Stockbrokers Ltd</t>
  </si>
  <si>
    <t>HA6 2HR</t>
  </si>
  <si>
    <t xml:space="preserve">                                                        </t>
  </si>
  <si>
    <t>Transfers in</t>
  </si>
  <si>
    <t>Contributions</t>
  </si>
  <si>
    <t>Mutual Funds</t>
  </si>
  <si>
    <t>% fund split</t>
  </si>
  <si>
    <t>S G Hambros A/c: 0593699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</si>
  <si>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</si>
  <si>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</t>
  </si>
  <si>
    <t>S G Hambros A/c: 0454664</t>
  </si>
  <si>
    <t>Employer Contributions</t>
  </si>
  <si>
    <t>Kleinworth Hambros A/c: 0454656</t>
  </si>
  <si>
    <t>Member Contributions</t>
  </si>
  <si>
    <t>Third Party Contributions</t>
  </si>
  <si>
    <t>Tilney - investments</t>
  </si>
  <si>
    <t>Relief at Source Payments</t>
  </si>
  <si>
    <t>Raptor Capital shares (connected)</t>
  </si>
  <si>
    <t>Raptor Capital Ltd No: 05369999</t>
  </si>
  <si>
    <t>shares bought in 2009</t>
  </si>
  <si>
    <t>Transfers In</t>
  </si>
  <si>
    <t>Only 4 U shares (connected)</t>
  </si>
  <si>
    <t>Only 4 U Ltd No: 04620636</t>
  </si>
  <si>
    <t>shares bought in 2003 - although the company was called Raptor Capital Ltd</t>
  </si>
  <si>
    <t>Capital Sums Borrowed</t>
  </si>
  <si>
    <t xml:space="preserve">Connected </t>
  </si>
  <si>
    <t>Loan repayments In (Capital Only)</t>
  </si>
  <si>
    <t xml:space="preserve">UnConnected </t>
  </si>
  <si>
    <t>OUT</t>
  </si>
  <si>
    <t>Cash total</t>
  </si>
  <si>
    <t>Transfer Out</t>
  </si>
  <si>
    <t>Totals</t>
  </si>
  <si>
    <t>Lump Sum Payments</t>
  </si>
  <si>
    <t>Lump Sum Death Payments</t>
  </si>
  <si>
    <t>INR TO GBP</t>
  </si>
  <si>
    <t>change in value</t>
  </si>
  <si>
    <t>Annuity Purchase</t>
  </si>
  <si>
    <t>Repayment of borrowing</t>
  </si>
  <si>
    <t>Other?</t>
  </si>
  <si>
    <t>Aggregate of payments</t>
  </si>
  <si>
    <t>Scheme Value</t>
  </si>
  <si>
    <t>All the amounts from line 14 to 18, i.e. the value of shares is combined in the value I have put in line 12 which is under Walker Crips.</t>
  </si>
  <si>
    <t>There is extra amount in HSBC India, and these are amounts transferred from S G Hambros</t>
  </si>
  <si>
    <t>Likewise there is extra amount in Tilney, and this is transferred from S G Hambros.</t>
  </si>
  <si>
    <t>Valuation 5th April 2020</t>
  </si>
  <si>
    <t xml:space="preserve">acquired </t>
  </si>
  <si>
    <t>Date acquired</t>
  </si>
  <si>
    <t>disposed</t>
  </si>
  <si>
    <t>Date disposed of</t>
  </si>
  <si>
    <t>Valuation 5th April 2021</t>
  </si>
  <si>
    <t>Valuation 5th April 2022</t>
  </si>
  <si>
    <t>Income</t>
  </si>
  <si>
    <t>Valuation 5th April 2023 (£)</t>
  </si>
  <si>
    <t>cash</t>
  </si>
  <si>
    <t>end date 2/10/2020</t>
  </si>
  <si>
    <t>INR39142130</t>
  </si>
  <si>
    <t>INR9231938</t>
  </si>
  <si>
    <t>INR9459324</t>
  </si>
  <si>
    <t>INR31996952</t>
  </si>
  <si>
    <t>mutual funds</t>
  </si>
  <si>
    <t>INR33235312</t>
  </si>
  <si>
    <t>INR5539200</t>
  </si>
  <si>
    <t>INR966112</t>
  </si>
  <si>
    <t>INR15570012</t>
  </si>
  <si>
    <t>INR15000000</t>
  </si>
  <si>
    <t>INR807300</t>
  </si>
  <si>
    <t>RBS - shares</t>
  </si>
  <si>
    <t>Stravancon unquoted shares</t>
  </si>
  <si>
    <t>the scheme still holds shares but the company has gone into liquidation and so zero value</t>
  </si>
  <si>
    <t>Lloyds shares</t>
  </si>
  <si>
    <t>Barclays shares</t>
  </si>
  <si>
    <t>BT</t>
  </si>
  <si>
    <t xml:space="preserve">HSBC </t>
  </si>
  <si>
    <t>STANDARD CHARTER</t>
  </si>
  <si>
    <t>Connected Loan to Raptor Capital</t>
  </si>
  <si>
    <t>Tilney</t>
  </si>
  <si>
    <t>investments</t>
  </si>
  <si>
    <t>9750 shares</t>
  </si>
  <si>
    <t>5000 shares</t>
  </si>
  <si>
    <t>Close: 1 INR = £0.0107</t>
  </si>
  <si>
    <t>1 INR = 0.0097</t>
  </si>
  <si>
    <t>1 INR = £0.0108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</si>
</sst>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&quot;£&quot;#,##0.00;[Red]\-&quot;£&quot;#,##0.00"/>
    <numFmt numFmtId="170" formatCode="&quot;£&quot;#,##0;[Red]\-&quot;£&quot;#,##0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B7B7B7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rgb="FF333333"/>
      <name val="Arial"/>
    </font>
    <font>
      <b/>
      <sz val="11.0"/>
      <color theme="1"/>
      <name val="Arial"/>
    </font>
    <font>
      <sz val="11.0"/>
      <color theme="1"/>
      <name val="Aptos narrow"/>
    </font>
    <font>
      <sz val="11.0"/>
      <color rgb="FF33333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</fills>
  <borders count="30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/>
      <right style="medium">
        <color rgb="FF000000"/>
      </right>
      <top style="thick">
        <color rgb="FF000000"/>
      </top>
      <bottom style="thick">
        <color rgb="FF000000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  <border>
      <left/>
      <right/>
      <top/>
      <bottom/>
    </border>
    <border>
      <right style="medium">
        <color rgb="FF000000"/>
      </right>
      <bottom style="medium">
        <color rgb="FF000000"/>
      </bottom>
    </border>
    <border>
      <right style="medium">
        <color rgb="FFCCCCCC"/>
      </right>
      <bottom style="medium">
        <color rgb="FFCCCCCC"/>
      </bottom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 shrinkToFit="0" wrapText="1"/>
    </xf>
    <xf borderId="0" fillId="0" fontId="4" numFmtId="0" xfId="0" applyFont="1"/>
    <xf borderId="0" fillId="0" fontId="4" numFmtId="165" xfId="0" applyAlignment="1" applyFont="1" applyNumberFormat="1">
      <alignment horizontal="left"/>
    </xf>
    <xf borderId="3" fillId="0" fontId="5" numFmtId="0" xfId="0" applyAlignment="1" applyBorder="1" applyFont="1">
      <alignment horizontal="center" shrinkToFit="0" wrapText="1"/>
    </xf>
    <xf borderId="4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/>
    </xf>
    <xf borderId="5" fillId="2" fontId="3" numFmtId="166" xfId="0" applyAlignment="1" applyBorder="1" applyFill="1" applyFont="1" applyNumberFormat="1">
      <alignment horizontal="left"/>
    </xf>
    <xf borderId="3" fillId="0" fontId="5" numFmtId="166" xfId="0" applyBorder="1" applyFont="1" applyNumberFormat="1"/>
    <xf borderId="0" fillId="0" fontId="5" numFmtId="167" xfId="0" applyFont="1" applyNumberForma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center"/>
    </xf>
    <xf borderId="5" fillId="0" fontId="3" numFmtId="166" xfId="0" applyAlignment="1" applyBorder="1" applyFont="1" applyNumberFormat="1">
      <alignment horizontal="center"/>
    </xf>
    <xf borderId="4" fillId="0" fontId="5" numFmtId="166" xfId="0" applyBorder="1" applyFont="1" applyNumberFormat="1"/>
    <xf borderId="6" fillId="0" fontId="5" numFmtId="0" xfId="0" applyAlignment="1" applyBorder="1" applyFont="1">
      <alignment horizontal="center" shrinkToFit="0" vertical="center" wrapText="1"/>
    </xf>
    <xf borderId="4" fillId="0" fontId="3" numFmtId="166" xfId="0" applyBorder="1" applyFont="1" applyNumberFormat="1"/>
    <xf borderId="4" fillId="0" fontId="6" numFmtId="165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6" numFmtId="165" xfId="0" applyAlignment="1" applyBorder="1" applyFont="1" applyNumberFormat="1">
      <alignment horizontal="left"/>
    </xf>
    <xf borderId="0" fillId="0" fontId="4" numFmtId="167" xfId="0" applyAlignment="1" applyFont="1" applyNumberFormat="1">
      <alignment horizontal="center"/>
    </xf>
    <xf borderId="5" fillId="0" fontId="5" numFmtId="0" xfId="0" applyAlignment="1" applyBorder="1" applyFont="1">
      <alignment horizontal="center" shrinkToFit="0" wrapText="1"/>
    </xf>
    <xf borderId="5" fillId="0" fontId="5" numFmtId="0" xfId="0" applyAlignment="1" applyBorder="1" applyFont="1">
      <alignment horizontal="center" readingOrder="0" shrinkToFit="0" wrapText="1"/>
    </xf>
    <xf borderId="0" fillId="0" fontId="3" numFmtId="10" xfId="0" applyAlignment="1" applyFont="1" applyNumberFormat="1">
      <alignment horizontal="center"/>
    </xf>
    <xf borderId="0" fillId="0" fontId="7" numFmtId="0" xfId="0" applyFont="1"/>
    <xf borderId="0" fillId="0" fontId="3" numFmtId="165" xfId="0" applyAlignment="1" applyFont="1" applyNumberFormat="1">
      <alignment horizontal="center"/>
    </xf>
    <xf borderId="7" fillId="0" fontId="5" numFmtId="165" xfId="0" applyAlignment="1" applyBorder="1" applyFont="1" applyNumberFormat="1">
      <alignment horizontal="left"/>
    </xf>
    <xf borderId="4" fillId="0" fontId="3" numFmtId="0" xfId="0" applyAlignment="1" applyBorder="1" applyFont="1">
      <alignment horizontal="left" shrinkToFit="0" wrapText="1"/>
    </xf>
    <xf borderId="8" fillId="0" fontId="5" numFmtId="165" xfId="0" applyAlignment="1" applyBorder="1" applyFont="1" applyNumberFormat="1">
      <alignment horizontal="left"/>
    </xf>
    <xf borderId="9" fillId="0" fontId="5" numFmtId="0" xfId="0" applyAlignment="1" applyBorder="1" applyFont="1">
      <alignment horizontal="center"/>
    </xf>
    <xf borderId="10" fillId="0" fontId="3" numFmtId="166" xfId="0" applyAlignment="1" applyBorder="1" applyFont="1" applyNumberFormat="1">
      <alignment horizontal="left" shrinkToFit="0" wrapText="1"/>
    </xf>
    <xf borderId="10" fillId="0" fontId="3" numFmtId="166" xfId="0" applyAlignment="1" applyBorder="1" applyFont="1" applyNumberFormat="1">
      <alignment horizontal="center" shrinkToFit="0" wrapText="1"/>
    </xf>
    <xf borderId="0" fillId="0" fontId="5" numFmtId="0" xfId="0" applyFont="1"/>
    <xf borderId="11" fillId="0" fontId="4" numFmtId="0" xfId="0" applyAlignment="1" applyBorder="1" applyFont="1">
      <alignment horizontal="center" shrinkToFit="0" wrapText="1"/>
    </xf>
    <xf borderId="3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 shrinkToFit="0" wrapText="1"/>
    </xf>
    <xf borderId="5" fillId="0" fontId="4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5" fillId="0" fontId="8" numFmtId="165" xfId="0" applyAlignment="1" applyBorder="1" applyFont="1" applyNumberFormat="1">
      <alignment horizontal="center" readingOrder="0"/>
    </xf>
    <xf borderId="5" fillId="0" fontId="8" numFmtId="165" xfId="0" applyAlignment="1" applyBorder="1" applyFont="1" applyNumberFormat="1">
      <alignment horizontal="center"/>
    </xf>
    <xf borderId="14" fillId="0" fontId="8" numFmtId="165" xfId="0" applyAlignment="1" applyBorder="1" applyFont="1" applyNumberFormat="1">
      <alignment horizontal="center"/>
    </xf>
    <xf borderId="15" fillId="0" fontId="8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4" fillId="0" fontId="4" numFmtId="165" xfId="0" applyAlignment="1" applyBorder="1" applyFont="1" applyNumberFormat="1">
      <alignment horizontal="center"/>
    </xf>
    <xf borderId="0" fillId="0" fontId="3" numFmtId="166" xfId="0" applyAlignment="1" applyFont="1" applyNumberFormat="1">
      <alignment shrinkToFit="0" wrapText="1"/>
    </xf>
    <xf borderId="0" fillId="0" fontId="3" numFmtId="164" xfId="0" applyFont="1" applyNumberFormat="1"/>
    <xf borderId="5" fillId="2" fontId="9" numFmtId="0" xfId="0" applyAlignment="1" applyBorder="1" applyFont="1">
      <alignment horizontal="left"/>
    </xf>
    <xf borderId="5" fillId="0" fontId="10" numFmtId="0" xfId="0" applyAlignment="1" applyBorder="1" applyFont="1">
      <alignment shrinkToFit="0" wrapText="1"/>
    </xf>
    <xf borderId="5" fillId="0" fontId="10" numFmtId="165" xfId="0" applyBorder="1" applyFont="1" applyNumberFormat="1"/>
    <xf borderId="0" fillId="0" fontId="3" numFmtId="0" xfId="0" applyAlignment="1" applyFont="1">
      <alignment horizontal="left" shrinkToFit="0" wrapText="1"/>
    </xf>
    <xf borderId="0" fillId="0" fontId="5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168" xfId="0" applyFont="1" applyNumberFormat="1"/>
    <xf borderId="0" fillId="0" fontId="3" numFmtId="168" xfId="0" applyAlignment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17" fillId="0" fontId="3" numFmtId="165" xfId="0" applyAlignment="1" applyBorder="1" applyFont="1" applyNumberFormat="1">
      <alignment horizontal="center"/>
    </xf>
    <xf borderId="0" fillId="0" fontId="3" numFmtId="168" xfId="0" applyAlignment="1" applyFont="1" applyNumberFormat="1">
      <alignment shrinkToFit="0" wrapText="1"/>
    </xf>
    <xf borderId="0" fillId="0" fontId="4" numFmtId="168" xfId="0" applyFont="1" applyNumberFormat="1"/>
    <xf borderId="0" fillId="0" fontId="8" numFmtId="0" xfId="0" applyFont="1"/>
    <xf borderId="0" fillId="0" fontId="8" numFmtId="167" xfId="0" applyFont="1" applyNumberFormat="1"/>
    <xf borderId="0" fillId="0" fontId="4" numFmtId="168" xfId="0" applyAlignment="1" applyFont="1" applyNumberFormat="1">
      <alignment shrinkToFit="0" wrapText="1"/>
    </xf>
    <xf borderId="0" fillId="0" fontId="5" numFmtId="0" xfId="0" applyAlignment="1" applyFont="1">
      <alignment shrinkToFit="0" wrapText="1"/>
    </xf>
    <xf borderId="18" fillId="3" fontId="3" numFmtId="0" xfId="0" applyAlignment="1" applyBorder="1" applyFill="1" applyFont="1">
      <alignment horizontal="left" shrinkToFit="0" vertical="center" wrapText="1"/>
    </xf>
    <xf borderId="19" fillId="3" fontId="3" numFmtId="0" xfId="0" applyAlignment="1" applyBorder="1" applyFont="1">
      <alignment horizontal="left" shrinkToFit="0" vertical="center" wrapText="1"/>
    </xf>
    <xf borderId="20" fillId="3" fontId="5" numFmtId="0" xfId="0" applyAlignment="1" applyBorder="1" applyFont="1">
      <alignment horizontal="left" shrinkToFit="0" wrapText="1"/>
    </xf>
    <xf borderId="21" fillId="3" fontId="3" numFmtId="0" xfId="0" applyAlignment="1" applyBorder="1" applyFont="1">
      <alignment horizontal="left"/>
    </xf>
    <xf borderId="21" fillId="3" fontId="5" numFmtId="0" xfId="0" applyAlignment="1" applyBorder="1" applyFont="1">
      <alignment horizontal="left" shrinkToFit="0" wrapText="1"/>
    </xf>
    <xf borderId="6" fillId="0" fontId="5" numFmtId="0" xfId="0" applyAlignment="1" applyBorder="1" applyFont="1">
      <alignment horizontal="left" shrinkToFit="0" vertical="center" wrapText="1"/>
    </xf>
    <xf borderId="22" fillId="0" fontId="3" numFmtId="169" xfId="0" applyAlignment="1" applyBorder="1" applyFont="1" applyNumberFormat="1">
      <alignment horizontal="left" shrinkToFit="0" vertical="center" wrapText="1"/>
    </xf>
    <xf borderId="22" fillId="0" fontId="5" numFmtId="0" xfId="0" applyAlignment="1" applyBorder="1" applyFont="1">
      <alignment horizontal="left" shrinkToFit="0" wrapText="1"/>
    </xf>
    <xf borderId="23" fillId="0" fontId="5" numFmtId="0" xfId="0" applyAlignment="1" applyBorder="1" applyFont="1">
      <alignment horizontal="left" shrinkToFit="0" wrapText="1"/>
    </xf>
    <xf borderId="0" fillId="0" fontId="11" numFmtId="0" xfId="0" applyAlignment="1" applyFont="1">
      <alignment horizontal="left"/>
    </xf>
    <xf borderId="22" fillId="0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wrapText="1"/>
    </xf>
    <xf borderId="22" fillId="0" fontId="5" numFmtId="169" xfId="0" applyAlignment="1" applyBorder="1" applyFont="1" applyNumberFormat="1">
      <alignment horizontal="left" shrinkToFit="0" vertical="center" wrapText="1"/>
    </xf>
    <xf borderId="0" fillId="0" fontId="5" numFmtId="3" xfId="0" applyAlignment="1" applyFont="1" applyNumberFormat="1">
      <alignment horizontal="left"/>
    </xf>
    <xf borderId="0" fillId="0" fontId="5" numFmtId="169" xfId="0" applyAlignment="1" applyFont="1" applyNumberFormat="1">
      <alignment horizontal="left" shrinkToFit="0" vertical="center" wrapText="1"/>
    </xf>
    <xf borderId="22" fillId="0" fontId="3" numFmtId="0" xfId="0" applyAlignment="1" applyBorder="1" applyFont="1">
      <alignment horizontal="left" shrinkToFit="0" vertical="center" wrapText="1"/>
    </xf>
    <xf borderId="24" fillId="0" fontId="5" numFmtId="0" xfId="0" applyAlignment="1" applyBorder="1" applyFont="1">
      <alignment horizontal="left" shrinkToFit="0" vertical="center" wrapText="1"/>
    </xf>
    <xf borderId="25" fillId="0" fontId="3" numFmtId="169" xfId="0" applyAlignment="1" applyBorder="1" applyFont="1" applyNumberFormat="1">
      <alignment horizontal="left" shrinkToFit="0" vertical="center" wrapText="1"/>
    </xf>
    <xf borderId="25" fillId="0" fontId="3" numFmtId="0" xfId="0" applyAlignment="1" applyBorder="1" applyFont="1">
      <alignment horizontal="left" shrinkToFit="0" vertical="center" wrapText="1"/>
    </xf>
    <xf borderId="25" fillId="0" fontId="5" numFmtId="0" xfId="0" applyAlignment="1" applyBorder="1" applyFont="1">
      <alignment horizontal="left" shrinkToFit="0" wrapText="1"/>
    </xf>
    <xf borderId="25" fillId="0" fontId="5" numFmtId="0" xfId="0" applyAlignment="1" applyBorder="1" applyFont="1">
      <alignment horizontal="left" shrinkToFit="0" vertical="center" wrapText="1"/>
    </xf>
    <xf borderId="26" fillId="0" fontId="4" numFmtId="0" xfId="0" applyAlignment="1" applyBorder="1" applyFont="1">
      <alignment horizontal="left" shrinkToFit="0" vertical="center" wrapText="1"/>
    </xf>
    <xf borderId="22" fillId="0" fontId="4" numFmtId="169" xfId="0" applyAlignment="1" applyBorder="1" applyFont="1" applyNumberFormat="1">
      <alignment horizontal="left" shrinkToFit="0" vertical="center" wrapText="1"/>
    </xf>
    <xf borderId="22" fillId="0" fontId="4" numFmtId="170" xfId="0" applyAlignment="1" applyBorder="1" applyFont="1" applyNumberFormat="1">
      <alignment horizontal="left" shrinkToFit="0" vertical="center" wrapText="1"/>
    </xf>
    <xf borderId="27" fillId="0" fontId="4" numFmtId="0" xfId="0" applyAlignment="1" applyBorder="1" applyFont="1">
      <alignment horizontal="left" shrinkToFit="0" vertical="center" wrapText="1"/>
    </xf>
    <xf borderId="25" fillId="0" fontId="8" numFmtId="169" xfId="0" applyAlignment="1" applyBorder="1" applyFont="1" applyNumberFormat="1">
      <alignment horizontal="left" shrinkToFit="0" vertical="center" wrapText="1"/>
    </xf>
    <xf borderId="25" fillId="0" fontId="5" numFmtId="169" xfId="0" applyAlignment="1" applyBorder="1" applyFont="1" applyNumberFormat="1">
      <alignment horizontal="left" shrinkToFit="0" vertical="center" wrapText="1"/>
    </xf>
    <xf borderId="28" fillId="0" fontId="4" numFmtId="0" xfId="0" applyAlignment="1" applyBorder="1" applyFont="1">
      <alignment horizontal="left" shrinkToFit="0" vertical="center" wrapText="1"/>
    </xf>
    <xf borderId="25" fillId="0" fontId="4" numFmtId="170" xfId="0" applyAlignment="1" applyBorder="1" applyFont="1" applyNumberFormat="1">
      <alignment horizontal="left" shrinkToFit="0" vertical="center" wrapText="1"/>
    </xf>
    <xf borderId="25" fillId="0" fontId="4" numFmtId="169" xfId="0" applyAlignment="1" applyBorder="1" applyFont="1" applyNumberFormat="1">
      <alignment horizontal="left" shrinkToFit="0" vertical="center" wrapText="1"/>
    </xf>
    <xf borderId="29" fillId="0" fontId="12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4.14"/>
    <col customWidth="1" min="4" max="5" width="15.57"/>
    <col customWidth="1" min="6" max="6" width="16.86"/>
    <col customWidth="1" min="7" max="7" width="18.57"/>
    <col customWidth="1" min="8" max="8" width="20.43"/>
    <col customWidth="1" min="9" max="9" width="13.71"/>
    <col customWidth="1" min="10" max="10" width="14.43"/>
    <col customWidth="1" min="11" max="11" width="14.0"/>
    <col customWidth="1" min="12" max="12" width="10.86"/>
    <col customWidth="1" min="13" max="13" width="15.43"/>
    <col customWidth="1" min="14" max="14" width="20.0"/>
    <col customWidth="1" min="15" max="15" width="14.14"/>
    <col customWidth="1" min="16" max="16" width="12.43"/>
  </cols>
  <sheetData>
    <row r="1">
      <c r="A1" s="1" t="s">
        <v>0</v>
      </c>
      <c r="B1" s="2">
        <v>45021.0</v>
      </c>
      <c r="C1" s="3" t="s">
        <v>1</v>
      </c>
      <c r="D1" s="3"/>
      <c r="E1" s="4" t="s">
        <v>2</v>
      </c>
      <c r="F1" s="5" t="s">
        <v>3</v>
      </c>
      <c r="G1" s="4" t="s">
        <v>4</v>
      </c>
      <c r="H1" s="4" t="s">
        <v>5</v>
      </c>
      <c r="I1" s="4" t="s">
        <v>6</v>
      </c>
      <c r="J1" s="4"/>
      <c r="K1" s="4"/>
      <c r="L1" s="4" t="s">
        <v>6</v>
      </c>
    </row>
    <row r="2">
      <c r="A2" s="6" t="s">
        <v>7</v>
      </c>
      <c r="B2" s="7" t="s">
        <v>8</v>
      </c>
      <c r="C2" s="8" t="s">
        <v>9</v>
      </c>
      <c r="D2" s="9"/>
      <c r="E2" s="9"/>
      <c r="F2" s="9">
        <v>59741.33</v>
      </c>
      <c r="G2" s="9"/>
      <c r="H2" s="9"/>
      <c r="I2" s="9"/>
      <c r="J2" s="10"/>
      <c r="K2" s="11"/>
      <c r="L2" s="12"/>
      <c r="M2" s="13"/>
    </row>
    <row r="3">
      <c r="A3" s="6" t="s">
        <v>10</v>
      </c>
      <c r="B3" s="14" t="s">
        <v>11</v>
      </c>
      <c r="C3" s="15" t="s">
        <v>12</v>
      </c>
      <c r="D3" s="9"/>
      <c r="E3" s="9"/>
      <c r="F3" s="9">
        <v>0.0</v>
      </c>
      <c r="G3" s="9"/>
      <c r="H3" s="9"/>
      <c r="I3" s="9"/>
      <c r="J3" s="9"/>
      <c r="K3" s="16"/>
      <c r="L3" s="17"/>
      <c r="M3" s="13"/>
    </row>
    <row r="4">
      <c r="A4" s="6" t="s">
        <v>13</v>
      </c>
      <c r="B4" s="14" t="s">
        <v>14</v>
      </c>
      <c r="C4" s="15" t="s">
        <v>15</v>
      </c>
      <c r="D4" s="9"/>
      <c r="E4" s="9"/>
      <c r="F4" s="9">
        <f>100347+250000+347793</f>
        <v>698140</v>
      </c>
      <c r="G4" s="9"/>
      <c r="H4" s="9"/>
      <c r="I4" s="9"/>
      <c r="J4" s="9"/>
      <c r="K4" s="16"/>
      <c r="L4" s="17"/>
      <c r="M4" s="13"/>
    </row>
    <row r="5">
      <c r="A5" s="6" t="s">
        <v>16</v>
      </c>
      <c r="B5" s="14" t="s">
        <v>17</v>
      </c>
      <c r="C5" s="18" t="s">
        <v>18</v>
      </c>
      <c r="D5" s="9"/>
      <c r="E5" s="9"/>
      <c r="F5" s="9">
        <v>169239.0</v>
      </c>
      <c r="G5" s="9"/>
      <c r="H5" s="9"/>
      <c r="I5" s="9"/>
      <c r="J5" s="9"/>
      <c r="K5" s="16"/>
      <c r="L5" s="19">
        <v>10501.0</v>
      </c>
      <c r="M5" s="13"/>
    </row>
    <row r="6">
      <c r="A6" s="6"/>
      <c r="B6" s="14" t="s">
        <v>19</v>
      </c>
      <c r="C6" s="15"/>
      <c r="D6" s="9"/>
      <c r="E6" s="9"/>
      <c r="F6" s="9"/>
      <c r="G6" s="9"/>
      <c r="H6" s="9"/>
      <c r="I6" s="20"/>
      <c r="J6" s="20"/>
      <c r="K6" s="16"/>
      <c r="L6" s="17"/>
      <c r="M6" s="13"/>
    </row>
    <row r="7">
      <c r="A7" s="6"/>
      <c r="B7" s="21" t="s">
        <v>20</v>
      </c>
      <c r="C7" s="15" t="s">
        <v>21</v>
      </c>
      <c r="D7" s="22">
        <f>176763+10473</f>
        <v>187236</v>
      </c>
      <c r="E7" s="9"/>
      <c r="F7" s="9">
        <v>94972.0</v>
      </c>
      <c r="G7" s="9"/>
      <c r="H7" s="9"/>
      <c r="I7" s="22">
        <v>9422.0</v>
      </c>
      <c r="J7" s="20"/>
      <c r="K7" s="16"/>
      <c r="L7" s="17">
        <v>2633.95</v>
      </c>
      <c r="M7" s="13"/>
    </row>
    <row r="8">
      <c r="A8" s="6"/>
      <c r="B8" s="14" t="s">
        <v>22</v>
      </c>
      <c r="C8" s="15"/>
      <c r="D8" s="9" t="s">
        <v>23</v>
      </c>
      <c r="E8" s="9"/>
      <c r="F8" s="9"/>
      <c r="G8" s="9"/>
      <c r="H8" s="9"/>
      <c r="I8" s="23"/>
      <c r="J8" s="23"/>
      <c r="K8" s="16"/>
      <c r="L8" s="17"/>
      <c r="M8" s="13"/>
    </row>
    <row r="9">
      <c r="A9" s="6"/>
      <c r="B9" s="14"/>
      <c r="C9" s="15"/>
      <c r="D9" s="9"/>
      <c r="E9" s="9"/>
      <c r="F9" s="9"/>
      <c r="G9" s="9"/>
      <c r="H9" s="9"/>
      <c r="I9" s="20"/>
      <c r="J9" s="20"/>
      <c r="K9" s="16"/>
      <c r="L9" s="17"/>
      <c r="M9" s="13"/>
    </row>
    <row r="10">
      <c r="A10" s="6" t="s">
        <v>24</v>
      </c>
      <c r="B10" s="14"/>
      <c r="C10" s="15"/>
      <c r="D10" s="9"/>
      <c r="E10" s="9"/>
      <c r="F10" s="9"/>
      <c r="G10" s="9"/>
      <c r="H10" s="9"/>
      <c r="I10" s="20"/>
      <c r="J10" s="20"/>
      <c r="K10" s="16"/>
      <c r="L10" s="17"/>
      <c r="M10" s="13"/>
    </row>
    <row r="11">
      <c r="A11" s="6" t="s">
        <v>24</v>
      </c>
      <c r="B11" s="24"/>
      <c r="C11" s="25"/>
      <c r="D11" s="9"/>
      <c r="E11" s="9"/>
      <c r="F11" s="9"/>
      <c r="G11" s="9"/>
      <c r="H11" s="9"/>
      <c r="I11" s="9"/>
      <c r="J11" s="9"/>
      <c r="K11" s="16"/>
      <c r="L11" s="17"/>
      <c r="M11" s="13"/>
    </row>
    <row r="12">
      <c r="A12" s="6" t="s">
        <v>25</v>
      </c>
      <c r="B12" s="24"/>
      <c r="C12" s="26" t="s">
        <v>26</v>
      </c>
      <c r="D12" s="9">
        <f>'Provided to Kishor'!R6</f>
        <v>322382</v>
      </c>
      <c r="E12" s="9"/>
      <c r="F12" s="9"/>
      <c r="G12" s="9"/>
      <c r="H12" s="9"/>
      <c r="I12" s="9"/>
      <c r="J12" s="9"/>
      <c r="K12" s="16"/>
      <c r="L12" s="17"/>
      <c r="M12" s="13"/>
    </row>
    <row r="13">
      <c r="A13" s="6"/>
      <c r="B13" s="14"/>
      <c r="C13" s="25"/>
      <c r="D13" s="9"/>
      <c r="E13" s="9"/>
      <c r="F13" s="9"/>
      <c r="G13" s="9"/>
      <c r="H13" s="9"/>
      <c r="I13" s="9"/>
      <c r="J13" s="9"/>
      <c r="K13" s="16"/>
      <c r="L13" s="17"/>
      <c r="M13" s="13"/>
    </row>
    <row r="14">
      <c r="A14" s="6" t="s">
        <v>27</v>
      </c>
      <c r="B14" s="27"/>
      <c r="C14" s="15" t="s">
        <v>28</v>
      </c>
      <c r="D14" s="9" t="s">
        <v>29</v>
      </c>
      <c r="E14" s="9"/>
      <c r="F14" s="9">
        <v>413168.0</v>
      </c>
      <c r="G14" s="9"/>
      <c r="H14" s="9"/>
      <c r="I14" s="9"/>
      <c r="J14" s="9"/>
      <c r="K14" s="16"/>
      <c r="L14" s="17"/>
      <c r="M14" s="13"/>
      <c r="O14" s="28">
        <f>595690-557670</f>
        <v>38020</v>
      </c>
    </row>
    <row r="15">
      <c r="A15" s="6" t="s">
        <v>30</v>
      </c>
      <c r="B15" s="29"/>
      <c r="C15" s="15" t="s">
        <v>31</v>
      </c>
      <c r="D15" s="9"/>
      <c r="E15" s="9"/>
      <c r="F15" s="9">
        <v>1233196.0</v>
      </c>
      <c r="G15" s="9"/>
      <c r="H15" s="9"/>
      <c r="I15" s="9"/>
      <c r="J15" s="9"/>
      <c r="K15" s="16"/>
      <c r="L15" s="17"/>
      <c r="M15" s="13"/>
    </row>
    <row r="16">
      <c r="A16" s="28" t="s">
        <v>32</v>
      </c>
      <c r="B16" s="29">
        <v>0.0</v>
      </c>
      <c r="C16" s="15" t="s">
        <v>33</v>
      </c>
      <c r="D16" s="9">
        <v>539.0</v>
      </c>
      <c r="E16" s="9"/>
      <c r="F16" s="9">
        <v>322167.0</v>
      </c>
      <c r="G16" s="9"/>
      <c r="H16" s="9"/>
      <c r="I16" s="9"/>
      <c r="J16" s="9"/>
      <c r="K16" s="16"/>
      <c r="L16" s="30"/>
      <c r="M16" s="13"/>
    </row>
    <row r="17">
      <c r="A17" s="28" t="s">
        <v>34</v>
      </c>
      <c r="B17" s="29">
        <v>0.0</v>
      </c>
      <c r="C17" s="15"/>
      <c r="D17" s="22">
        <v>9072.0</v>
      </c>
      <c r="E17" s="9"/>
      <c r="F17" s="9"/>
      <c r="G17" s="9"/>
      <c r="H17" s="9"/>
      <c r="I17" s="9"/>
      <c r="J17" s="9"/>
      <c r="K17" s="16"/>
      <c r="L17" s="30"/>
      <c r="M17" s="13"/>
    </row>
    <row r="18">
      <c r="A18" s="28" t="s">
        <v>35</v>
      </c>
      <c r="B18" s="29">
        <v>0.0</v>
      </c>
      <c r="C18" s="15" t="s">
        <v>36</v>
      </c>
      <c r="D18" s="9">
        <v>2030130.0</v>
      </c>
      <c r="E18" s="9"/>
      <c r="F18" s="9">
        <v>0.0</v>
      </c>
      <c r="G18" s="9"/>
      <c r="H18" s="9">
        <f>D18</f>
        <v>2030130</v>
      </c>
      <c r="I18" s="9">
        <f>9431+44914</f>
        <v>54345</v>
      </c>
      <c r="J18" s="9"/>
      <c r="K18" s="16"/>
      <c r="L18" s="30"/>
    </row>
    <row r="19">
      <c r="A19" s="28" t="s">
        <v>37</v>
      </c>
      <c r="B19" s="29">
        <v>0.0</v>
      </c>
      <c r="C19" s="15" t="s">
        <v>38</v>
      </c>
      <c r="D19" s="9">
        <v>175000.0</v>
      </c>
      <c r="E19" s="9"/>
      <c r="F19" s="9">
        <v>175000.0</v>
      </c>
      <c r="G19" s="9"/>
      <c r="H19" s="9">
        <v>0.0</v>
      </c>
      <c r="I19" s="31" t="s">
        <v>39</v>
      </c>
      <c r="J19" s="9"/>
      <c r="K19" s="16"/>
      <c r="L19" s="32"/>
      <c r="M19" s="32" t="s">
        <v>40</v>
      </c>
    </row>
    <row r="20">
      <c r="A20" s="28" t="s">
        <v>41</v>
      </c>
      <c r="B20" s="29">
        <v>0.0</v>
      </c>
      <c r="C20" s="33" t="s">
        <v>42</v>
      </c>
      <c r="D20" s="9">
        <v>300000.0</v>
      </c>
      <c r="E20" s="9"/>
      <c r="F20" s="9">
        <v>200000.0</v>
      </c>
      <c r="G20" s="9"/>
      <c r="H20" s="9">
        <v>0.0</v>
      </c>
      <c r="I20" s="34" t="s">
        <v>43</v>
      </c>
      <c r="J20" s="9"/>
      <c r="K20" s="35"/>
      <c r="L20" s="34"/>
      <c r="M20" s="36" t="s">
        <v>44</v>
      </c>
      <c r="P20" s="28">
        <f>3292511-3276647</f>
        <v>15864</v>
      </c>
    </row>
    <row r="21" ht="15.75" customHeight="1">
      <c r="A21" s="28" t="s">
        <v>45</v>
      </c>
      <c r="B21" s="29">
        <v>0.0</v>
      </c>
      <c r="C21" s="37" t="s">
        <v>46</v>
      </c>
      <c r="D21" s="38">
        <f>D19+D20</f>
        <v>475000</v>
      </c>
      <c r="E21" s="38"/>
      <c r="F21" s="38">
        <f>F19+F20</f>
        <v>375000</v>
      </c>
      <c r="G21" s="9">
        <v>0.0</v>
      </c>
      <c r="H21" s="9">
        <v>0.0</v>
      </c>
      <c r="I21" s="39"/>
      <c r="J21" s="38"/>
      <c r="K21" s="38"/>
      <c r="L21" s="38">
        <v>0.0</v>
      </c>
    </row>
    <row r="22" ht="15.75" customHeight="1">
      <c r="A22" s="28" t="s">
        <v>47</v>
      </c>
      <c r="B22" s="29">
        <v>0.0</v>
      </c>
      <c r="C22" s="40" t="s">
        <v>48</v>
      </c>
      <c r="D22" s="41">
        <f>D18+D17+D16+D7+D12</f>
        <v>2549359</v>
      </c>
      <c r="E22" s="41"/>
      <c r="F22" s="41"/>
      <c r="G22" s="9">
        <v>0.0</v>
      </c>
      <c r="H22" s="9">
        <f>H18</f>
        <v>2030130</v>
      </c>
      <c r="I22" s="39"/>
      <c r="J22" s="41"/>
      <c r="K22" s="41"/>
      <c r="L22" s="41">
        <f>SUM(L7:L15)</f>
        <v>2633.95</v>
      </c>
    </row>
    <row r="23" ht="15.75" customHeight="1">
      <c r="A23" s="6" t="s">
        <v>49</v>
      </c>
      <c r="B23" s="29"/>
      <c r="C23" s="42" t="s">
        <v>50</v>
      </c>
      <c r="D23" s="43">
        <f>884462-D12</f>
        <v>562080</v>
      </c>
      <c r="E23" s="44"/>
      <c r="F23" s="44">
        <f>SUM(F1:F5)+SUM(F14:F17)</f>
        <v>2895651.33</v>
      </c>
      <c r="G23" s="9"/>
      <c r="H23" s="9">
        <v>0.0</v>
      </c>
      <c r="I23" s="45"/>
      <c r="J23" s="46"/>
      <c r="K23" s="46"/>
      <c r="L23" s="46">
        <f>SUM(L2:L4)</f>
        <v>0</v>
      </c>
    </row>
    <row r="24" ht="15.75" customHeight="1">
      <c r="A24" s="28" t="s">
        <v>51</v>
      </c>
      <c r="B24" s="29">
        <v>0.0</v>
      </c>
      <c r="C24" s="47" t="s">
        <v>52</v>
      </c>
      <c r="D24" s="47">
        <f>D23+D22+D21</f>
        <v>3586439</v>
      </c>
      <c r="E24" s="47"/>
      <c r="F24" s="47">
        <f>SUM(F21:F23)</f>
        <v>3270651.33</v>
      </c>
      <c r="G24" s="9">
        <f>SUM(G2:G23)</f>
        <v>0</v>
      </c>
      <c r="H24" s="9">
        <f>H22</f>
        <v>2030130</v>
      </c>
      <c r="I24" s="48"/>
      <c r="J24" s="47"/>
      <c r="K24" s="47"/>
      <c r="L24" s="47">
        <f>SUM(L21:L22)</f>
        <v>2633.95</v>
      </c>
    </row>
    <row r="25" ht="15.75" customHeight="1">
      <c r="A25" s="28" t="s">
        <v>53</v>
      </c>
      <c r="B25" s="29">
        <v>0.0</v>
      </c>
      <c r="C25" s="49"/>
      <c r="D25" s="49"/>
      <c r="E25" s="49"/>
      <c r="F25" s="49"/>
      <c r="G25" s="9" t="str">
        <f>#REF!</f>
        <v>#REF!</v>
      </c>
      <c r="I25" s="49"/>
      <c r="J25" s="49"/>
      <c r="M25" s="50"/>
    </row>
    <row r="26" ht="15.75" customHeight="1">
      <c r="A26" s="28" t="s">
        <v>54</v>
      </c>
      <c r="B26" s="29">
        <v>0.0</v>
      </c>
      <c r="C26" s="51" t="s">
        <v>55</v>
      </c>
      <c r="D26" s="52"/>
      <c r="E26" s="52">
        <v>0.0097</v>
      </c>
      <c r="F26" s="53">
        <v>0.0107</v>
      </c>
      <c r="G26" s="9" t="s">
        <v>56</v>
      </c>
      <c r="H26" s="9">
        <f>H24+G24</f>
        <v>2030130</v>
      </c>
      <c r="I26" s="54"/>
      <c r="J26" s="54"/>
      <c r="K26" s="55"/>
      <c r="L26" s="54"/>
      <c r="M26" s="56"/>
    </row>
    <row r="27" ht="15.75" customHeight="1">
      <c r="A27" s="28" t="s">
        <v>57</v>
      </c>
      <c r="B27" s="29">
        <v>0.0</v>
      </c>
      <c r="C27" s="36">
        <v>3282647.23</v>
      </c>
      <c r="D27" s="57"/>
      <c r="E27" s="57">
        <f>C27*E26</f>
        <v>31841.67813</v>
      </c>
      <c r="F27" s="57">
        <f>C28*F26</f>
        <v>31699.24017</v>
      </c>
      <c r="G27" s="9" t="str">
        <f t="shared" ref="G27:H27" si="1">#REF!</f>
        <v>#REF!</v>
      </c>
      <c r="H27" s="9" t="str">
        <f t="shared" si="1"/>
        <v>#REF!</v>
      </c>
      <c r="I27" s="58"/>
      <c r="J27" s="58"/>
      <c r="K27" s="57"/>
      <c r="L27" s="57"/>
      <c r="M27" s="50"/>
    </row>
    <row r="28" ht="15.75" customHeight="1">
      <c r="A28" s="28" t="s">
        <v>58</v>
      </c>
      <c r="B28" s="29">
        <v>0.0</v>
      </c>
      <c r="C28" s="36">
        <v>2962545.81</v>
      </c>
      <c r="D28" s="57"/>
      <c r="E28" s="57"/>
      <c r="F28" s="57"/>
      <c r="G28" s="9">
        <f>E23-F23</f>
        <v>-2895651.33</v>
      </c>
      <c r="H28" s="9" t="str">
        <f t="shared" ref="H28:H29" si="2">#REF!</f>
        <v>#REF!</v>
      </c>
      <c r="I28" s="58"/>
      <c r="J28" s="58"/>
      <c r="K28" s="57"/>
      <c r="L28" s="57"/>
    </row>
    <row r="29" ht="15.75" customHeight="1">
      <c r="A29" s="28" t="s">
        <v>59</v>
      </c>
      <c r="B29" s="59" t="str">
        <f>E40</f>
        <v/>
      </c>
      <c r="D29" s="57"/>
      <c r="E29" s="57"/>
      <c r="F29" s="57"/>
      <c r="G29" s="9">
        <v>-75800.0</v>
      </c>
      <c r="H29" s="9" t="str">
        <f t="shared" si="2"/>
        <v>#REF!</v>
      </c>
      <c r="I29" s="58"/>
      <c r="J29" s="58"/>
      <c r="K29" s="57"/>
      <c r="L29" s="57"/>
    </row>
    <row r="30" ht="15.75" customHeight="1">
      <c r="A30" s="36" t="s">
        <v>60</v>
      </c>
      <c r="B30" s="29">
        <f>SUM(B16:B29)</f>
        <v>0</v>
      </c>
      <c r="F30" s="57"/>
      <c r="G30" s="9" t="str">
        <f t="shared" ref="G30:H30" si="3">#REF!</f>
        <v>#REF!</v>
      </c>
      <c r="H30" s="9" t="str">
        <f t="shared" si="3"/>
        <v>#REF!</v>
      </c>
      <c r="I30" s="58"/>
      <c r="J30" s="58"/>
      <c r="K30" s="57"/>
      <c r="L30" s="57"/>
    </row>
    <row r="31" ht="15.75" customHeight="1">
      <c r="A31" s="28" t="s">
        <v>61</v>
      </c>
      <c r="B31" s="60" t="str">
        <f>E24</f>
        <v/>
      </c>
      <c r="D31" s="57"/>
      <c r="E31" s="57"/>
      <c r="F31" s="57"/>
      <c r="G31" s="39" t="str">
        <f>SUM(G28:G30)</f>
        <v>#REF!</v>
      </c>
      <c r="H31" s="39" t="str">
        <f>#REF!</f>
        <v>#REF!</v>
      </c>
      <c r="I31" s="58"/>
      <c r="J31" s="58"/>
      <c r="K31" s="49"/>
      <c r="L31" s="57"/>
      <c r="M31" s="57"/>
    </row>
    <row r="32" ht="15.75" customHeight="1">
      <c r="D32" s="29"/>
      <c r="E32" s="29"/>
      <c r="F32" s="57"/>
      <c r="G32" s="57"/>
      <c r="H32" s="57"/>
      <c r="I32" s="57"/>
      <c r="J32" s="57"/>
      <c r="K32" s="61"/>
      <c r="L32" s="57"/>
      <c r="M32" s="57"/>
    </row>
    <row r="33" ht="15.75" customHeight="1">
      <c r="D33" s="29"/>
      <c r="E33" s="29"/>
      <c r="F33" s="57"/>
      <c r="G33" s="57"/>
      <c r="H33" s="57"/>
      <c r="I33" s="57"/>
      <c r="J33" s="57"/>
      <c r="K33" s="61"/>
      <c r="L33" s="57"/>
      <c r="M33" s="57"/>
      <c r="O33" s="62"/>
    </row>
    <row r="34" ht="15.75" customHeight="1">
      <c r="D34" s="29"/>
      <c r="E34" s="29"/>
      <c r="F34" s="57"/>
      <c r="G34" s="57"/>
      <c r="H34" s="57"/>
      <c r="I34" s="57"/>
      <c r="J34" s="57"/>
      <c r="K34" s="61"/>
      <c r="L34" s="57"/>
      <c r="M34" s="57"/>
    </row>
    <row r="35" ht="15.75" customHeight="1">
      <c r="B35" s="13"/>
      <c r="D35" s="29"/>
      <c r="E35" s="29"/>
      <c r="F35" s="57"/>
      <c r="G35" s="57"/>
      <c r="H35" s="57"/>
      <c r="I35" s="57"/>
      <c r="J35" s="57"/>
      <c r="K35" s="61"/>
      <c r="L35" s="57"/>
      <c r="M35" s="57"/>
    </row>
    <row r="36" ht="15.75" customHeight="1">
      <c r="A36" s="36" t="s">
        <v>62</v>
      </c>
      <c r="B36" s="13"/>
      <c r="D36" s="29"/>
      <c r="E36" s="29"/>
      <c r="F36" s="57"/>
      <c r="G36" s="57"/>
      <c r="H36" s="57"/>
      <c r="I36" s="57"/>
      <c r="J36" s="57"/>
      <c r="K36" s="61"/>
      <c r="L36" s="57"/>
      <c r="M36" s="57"/>
    </row>
    <row r="37" ht="15.75" customHeight="1">
      <c r="A37" s="36" t="s">
        <v>63</v>
      </c>
      <c r="B37" s="13"/>
      <c r="D37" s="29"/>
      <c r="E37" s="29"/>
      <c r="F37" s="57"/>
      <c r="G37" s="57"/>
      <c r="H37" s="57"/>
      <c r="I37" s="57"/>
      <c r="J37" s="57"/>
      <c r="K37" s="61"/>
      <c r="L37" s="57"/>
      <c r="M37" s="57"/>
    </row>
    <row r="38" ht="15.75" customHeight="1">
      <c r="A38" s="36" t="s">
        <v>64</v>
      </c>
      <c r="D38" s="29"/>
      <c r="E38" s="29"/>
      <c r="F38" s="57"/>
      <c r="G38" s="57"/>
      <c r="H38" s="57"/>
      <c r="I38" s="57"/>
      <c r="J38" s="57"/>
      <c r="K38" s="61"/>
      <c r="L38" s="57"/>
      <c r="M38" s="57"/>
    </row>
    <row r="39" ht="15.75" customHeight="1">
      <c r="B39" s="13"/>
      <c r="D39" s="29"/>
      <c r="E39" s="29"/>
      <c r="F39" s="57"/>
      <c r="G39" s="57"/>
      <c r="H39" s="57"/>
      <c r="I39" s="57"/>
      <c r="J39" s="57"/>
      <c r="K39" s="61"/>
      <c r="L39" s="57"/>
      <c r="M39" s="57"/>
    </row>
    <row r="40" ht="15.75" customHeight="1">
      <c r="A40" s="63"/>
      <c r="B40" s="64"/>
      <c r="D40" s="29"/>
      <c r="E40" s="29"/>
      <c r="F40" s="62"/>
      <c r="G40" s="62"/>
      <c r="H40" s="62"/>
      <c r="I40" s="62"/>
      <c r="J40" s="62"/>
      <c r="K40" s="65"/>
      <c r="L40" s="62"/>
      <c r="M40" s="62"/>
      <c r="N40" s="62"/>
    </row>
    <row r="41" ht="15.75" customHeight="1">
      <c r="D41" s="29"/>
      <c r="E41" s="29"/>
      <c r="K41" s="66"/>
    </row>
    <row r="42" ht="15.75" customHeight="1">
      <c r="D42" s="29"/>
      <c r="E42" s="29"/>
      <c r="K42" s="66"/>
    </row>
    <row r="43" ht="15.75" customHeight="1">
      <c r="D43" s="29"/>
      <c r="E43" s="29"/>
      <c r="K43" s="66"/>
    </row>
    <row r="44" ht="15.75" customHeight="1">
      <c r="K44" s="66"/>
    </row>
    <row r="45" ht="15.75" customHeight="1">
      <c r="K45" s="66"/>
    </row>
    <row r="46" ht="15.75" customHeight="1">
      <c r="K46" s="66"/>
    </row>
    <row r="47" ht="15.75" customHeight="1">
      <c r="K47" s="66"/>
    </row>
    <row r="48" ht="15.75" customHeight="1">
      <c r="K48" s="66"/>
    </row>
    <row r="49" ht="15.75" customHeight="1">
      <c r="K49" s="66"/>
    </row>
    <row r="50" ht="15.75" customHeight="1">
      <c r="K50" s="66"/>
    </row>
    <row r="51" ht="15.75" customHeight="1">
      <c r="K51" s="66"/>
    </row>
    <row r="52" ht="15.75" customHeight="1">
      <c r="K52" s="66"/>
    </row>
    <row r="53" ht="15.75" customHeight="1">
      <c r="K53" s="66"/>
    </row>
    <row r="54" ht="15.75" customHeight="1">
      <c r="K54" s="66"/>
    </row>
    <row r="55" ht="15.75" customHeight="1">
      <c r="K55" s="66"/>
    </row>
    <row r="56" ht="15.75" customHeight="1">
      <c r="K56" s="66"/>
    </row>
    <row r="57" ht="15.75" customHeight="1">
      <c r="K57" s="66"/>
    </row>
    <row r="58" ht="15.75" customHeight="1">
      <c r="K58" s="66"/>
    </row>
    <row r="59" ht="15.75" customHeight="1">
      <c r="K59" s="66"/>
    </row>
    <row r="60" ht="15.75" customHeight="1">
      <c r="K60" s="66"/>
    </row>
    <row r="61" ht="15.75" customHeight="1">
      <c r="K61" s="66"/>
    </row>
    <row r="62" ht="15.75" customHeight="1">
      <c r="K62" s="66"/>
    </row>
    <row r="63" ht="15.75" customHeight="1">
      <c r="K63" s="66"/>
    </row>
    <row r="64" ht="15.75" customHeight="1">
      <c r="K64" s="66"/>
    </row>
    <row r="65" ht="15.75" customHeight="1">
      <c r="K65" s="66"/>
    </row>
    <row r="66" ht="15.75" customHeight="1">
      <c r="K66" s="66"/>
    </row>
    <row r="67" ht="15.75" customHeight="1">
      <c r="K67" s="66"/>
    </row>
    <row r="68" ht="15.75" customHeight="1">
      <c r="K68" s="66"/>
    </row>
    <row r="69" ht="15.75" customHeight="1">
      <c r="K69" s="66"/>
    </row>
    <row r="70" ht="15.75" customHeight="1">
      <c r="K70" s="66"/>
    </row>
    <row r="71" ht="15.75" customHeight="1">
      <c r="K71" s="66"/>
    </row>
    <row r="72" ht="15.75" customHeight="1">
      <c r="K72" s="66"/>
    </row>
    <row r="73" ht="15.75" customHeight="1">
      <c r="K73" s="66"/>
    </row>
    <row r="74" ht="15.75" customHeight="1">
      <c r="K74" s="66"/>
    </row>
    <row r="75" ht="15.75" customHeight="1">
      <c r="K75" s="66"/>
    </row>
    <row r="76" ht="15.75" customHeight="1">
      <c r="K76" s="66"/>
    </row>
    <row r="77" ht="15.75" customHeight="1">
      <c r="K77" s="66"/>
    </row>
    <row r="78" ht="15.75" customHeight="1">
      <c r="K78" s="66"/>
    </row>
    <row r="79" ht="15.75" customHeight="1">
      <c r="K79" s="66"/>
    </row>
    <row r="80" ht="15.75" customHeight="1">
      <c r="K80" s="66"/>
    </row>
    <row r="81" ht="15.75" customHeight="1">
      <c r="K81" s="66"/>
    </row>
    <row r="82" ht="15.75" customHeight="1">
      <c r="K82" s="66"/>
    </row>
    <row r="83" ht="15.75" customHeight="1">
      <c r="K83" s="66"/>
    </row>
    <row r="84" ht="15.75" customHeight="1">
      <c r="K84" s="66"/>
    </row>
    <row r="85" ht="15.75" customHeight="1">
      <c r="K85" s="66"/>
    </row>
    <row r="86" ht="15.75" customHeight="1">
      <c r="K86" s="66"/>
    </row>
    <row r="87" ht="15.75" customHeight="1">
      <c r="K87" s="66"/>
    </row>
    <row r="88" ht="15.75" customHeight="1">
      <c r="K88" s="66"/>
    </row>
    <row r="89" ht="15.75" customHeight="1">
      <c r="K89" s="66"/>
    </row>
    <row r="90" ht="15.75" customHeight="1">
      <c r="K90" s="66"/>
    </row>
    <row r="91" ht="15.75" customHeight="1">
      <c r="K91" s="66"/>
    </row>
    <row r="92" ht="15.75" customHeight="1">
      <c r="K92" s="66"/>
    </row>
    <row r="93" ht="15.75" customHeight="1">
      <c r="K93" s="66"/>
    </row>
    <row r="94" ht="15.75" customHeight="1">
      <c r="K94" s="66"/>
    </row>
    <row r="95" ht="15.75" customHeight="1">
      <c r="K95" s="66"/>
    </row>
    <row r="96" ht="15.75" customHeight="1">
      <c r="K96" s="66"/>
    </row>
    <row r="97" ht="15.75" customHeight="1">
      <c r="K97" s="66"/>
    </row>
    <row r="98" ht="15.75" customHeight="1">
      <c r="K98" s="66"/>
    </row>
    <row r="99" ht="15.75" customHeight="1">
      <c r="K99" s="66"/>
    </row>
    <row r="100" ht="15.75" customHeight="1">
      <c r="K100" s="66"/>
    </row>
    <row r="101" ht="15.75" customHeight="1">
      <c r="K101" s="66"/>
    </row>
    <row r="102" ht="15.75" customHeight="1">
      <c r="K102" s="66"/>
    </row>
    <row r="103" ht="15.75" customHeight="1">
      <c r="K103" s="66"/>
    </row>
    <row r="104" ht="15.75" customHeight="1">
      <c r="K104" s="66"/>
    </row>
    <row r="105" ht="15.75" customHeight="1">
      <c r="K105" s="66"/>
    </row>
    <row r="106" ht="15.75" customHeight="1">
      <c r="K106" s="66"/>
    </row>
    <row r="107" ht="15.75" customHeight="1">
      <c r="K107" s="66"/>
    </row>
    <row r="108" ht="15.75" customHeight="1">
      <c r="K108" s="66"/>
    </row>
    <row r="109" ht="15.75" customHeight="1">
      <c r="K109" s="66"/>
    </row>
    <row r="110" ht="15.75" customHeight="1">
      <c r="K110" s="66"/>
    </row>
    <row r="111" ht="15.75" customHeight="1">
      <c r="K111" s="66"/>
    </row>
    <row r="112" ht="15.75" customHeight="1">
      <c r="K112" s="66"/>
    </row>
    <row r="113" ht="15.75" customHeight="1">
      <c r="K113" s="66"/>
    </row>
    <row r="114" ht="15.75" customHeight="1">
      <c r="K114" s="66"/>
    </row>
    <row r="115" ht="15.75" customHeight="1">
      <c r="K115" s="66"/>
    </row>
    <row r="116" ht="15.75" customHeight="1">
      <c r="K116" s="66"/>
    </row>
    <row r="117" ht="15.75" customHeight="1">
      <c r="K117" s="66"/>
    </row>
    <row r="118" ht="15.75" customHeight="1">
      <c r="K118" s="66"/>
    </row>
    <row r="119" ht="15.75" customHeight="1">
      <c r="K119" s="66"/>
    </row>
    <row r="120" ht="15.75" customHeight="1">
      <c r="K120" s="66"/>
    </row>
    <row r="121" ht="15.75" customHeight="1">
      <c r="K121" s="66"/>
    </row>
    <row r="122" ht="15.75" customHeight="1">
      <c r="K122" s="66"/>
    </row>
    <row r="123" ht="15.75" customHeight="1">
      <c r="K123" s="66"/>
    </row>
    <row r="124" ht="15.75" customHeight="1">
      <c r="K124" s="66"/>
    </row>
    <row r="125" ht="15.75" customHeight="1">
      <c r="K125" s="66"/>
    </row>
    <row r="126" ht="15.75" customHeight="1">
      <c r="K126" s="66"/>
    </row>
    <row r="127" ht="15.75" customHeight="1">
      <c r="K127" s="66"/>
    </row>
    <row r="128" ht="15.75" customHeight="1">
      <c r="K128" s="66"/>
    </row>
    <row r="129" ht="15.75" customHeight="1">
      <c r="K129" s="66"/>
    </row>
    <row r="130" ht="15.75" customHeight="1">
      <c r="K130" s="66"/>
    </row>
    <row r="131" ht="15.75" customHeight="1">
      <c r="K131" s="66"/>
    </row>
    <row r="132" ht="15.75" customHeight="1">
      <c r="K132" s="66"/>
    </row>
    <row r="133" ht="15.75" customHeight="1">
      <c r="K133" s="66"/>
    </row>
    <row r="134" ht="15.75" customHeight="1">
      <c r="K134" s="66"/>
    </row>
    <row r="135" ht="15.75" customHeight="1">
      <c r="K135" s="66"/>
    </row>
    <row r="136" ht="15.75" customHeight="1">
      <c r="K136" s="66"/>
    </row>
    <row r="137" ht="15.75" customHeight="1">
      <c r="K137" s="66"/>
    </row>
    <row r="138" ht="15.75" customHeight="1">
      <c r="K138" s="66"/>
    </row>
    <row r="139" ht="15.75" customHeight="1">
      <c r="K139" s="66"/>
    </row>
    <row r="140" ht="15.75" customHeight="1">
      <c r="K140" s="66"/>
    </row>
    <row r="141" ht="15.75" customHeight="1">
      <c r="K141" s="66"/>
    </row>
    <row r="142" ht="15.75" customHeight="1">
      <c r="K142" s="66"/>
    </row>
    <row r="143" ht="15.75" customHeight="1">
      <c r="K143" s="66"/>
    </row>
    <row r="144" ht="15.75" customHeight="1">
      <c r="K144" s="66"/>
    </row>
    <row r="145" ht="15.75" customHeight="1">
      <c r="K145" s="66"/>
    </row>
    <row r="146" ht="15.75" customHeight="1">
      <c r="K146" s="66"/>
    </row>
    <row r="147" ht="15.75" customHeight="1">
      <c r="K147" s="66"/>
    </row>
    <row r="148" ht="15.75" customHeight="1">
      <c r="K148" s="66"/>
    </row>
    <row r="149" ht="15.75" customHeight="1">
      <c r="K149" s="66"/>
    </row>
    <row r="150" ht="15.75" customHeight="1">
      <c r="K150" s="66"/>
    </row>
    <row r="151" ht="15.75" customHeight="1">
      <c r="K151" s="66"/>
    </row>
    <row r="152" ht="15.75" customHeight="1">
      <c r="K152" s="66"/>
    </row>
    <row r="153" ht="15.75" customHeight="1">
      <c r="K153" s="66"/>
    </row>
    <row r="154" ht="15.75" customHeight="1">
      <c r="K154" s="66"/>
    </row>
    <row r="155" ht="15.75" customHeight="1">
      <c r="K155" s="66"/>
    </row>
    <row r="156" ht="15.75" customHeight="1">
      <c r="K156" s="66"/>
    </row>
    <row r="157" ht="15.75" customHeight="1">
      <c r="K157" s="66"/>
    </row>
    <row r="158" ht="15.75" customHeight="1">
      <c r="K158" s="66"/>
    </row>
    <row r="159" ht="15.75" customHeight="1">
      <c r="K159" s="66"/>
    </row>
    <row r="160" ht="15.75" customHeight="1">
      <c r="K160" s="66"/>
    </row>
    <row r="161" ht="15.75" customHeight="1">
      <c r="K161" s="66"/>
    </row>
    <row r="162" ht="15.75" customHeight="1">
      <c r="K162" s="66"/>
    </row>
    <row r="163" ht="15.75" customHeight="1">
      <c r="K163" s="66"/>
    </row>
    <row r="164" ht="15.75" customHeight="1">
      <c r="K164" s="66"/>
    </row>
    <row r="165" ht="15.75" customHeight="1">
      <c r="K165" s="66"/>
    </row>
    <row r="166" ht="15.75" customHeight="1">
      <c r="K166" s="66"/>
    </row>
    <row r="167" ht="15.75" customHeight="1">
      <c r="K167" s="66"/>
    </row>
    <row r="168" ht="15.75" customHeight="1">
      <c r="K168" s="66"/>
    </row>
    <row r="169" ht="15.75" customHeight="1">
      <c r="K169" s="66"/>
    </row>
    <row r="170" ht="15.75" customHeight="1">
      <c r="K170" s="66"/>
    </row>
    <row r="171" ht="15.75" customHeight="1">
      <c r="K171" s="66"/>
    </row>
    <row r="172" ht="15.75" customHeight="1">
      <c r="K172" s="66"/>
    </row>
    <row r="173" ht="15.75" customHeight="1">
      <c r="K173" s="66"/>
    </row>
    <row r="174" ht="15.75" customHeight="1">
      <c r="K174" s="66"/>
    </row>
    <row r="175" ht="15.75" customHeight="1">
      <c r="K175" s="66"/>
    </row>
    <row r="176" ht="15.75" customHeight="1">
      <c r="K176" s="66"/>
    </row>
    <row r="177" ht="15.75" customHeight="1">
      <c r="K177" s="66"/>
    </row>
    <row r="178" ht="15.75" customHeight="1">
      <c r="K178" s="66"/>
    </row>
    <row r="179" ht="15.75" customHeight="1">
      <c r="K179" s="66"/>
    </row>
    <row r="180" ht="15.75" customHeight="1">
      <c r="K180" s="66"/>
    </row>
    <row r="181" ht="15.75" customHeight="1">
      <c r="K181" s="66"/>
    </row>
    <row r="182" ht="15.75" customHeight="1">
      <c r="K182" s="66"/>
    </row>
    <row r="183" ht="15.75" customHeight="1">
      <c r="K183" s="66"/>
    </row>
    <row r="184" ht="15.75" customHeight="1">
      <c r="K184" s="66"/>
    </row>
    <row r="185" ht="15.75" customHeight="1">
      <c r="K185" s="66"/>
    </row>
    <row r="186" ht="15.75" customHeight="1">
      <c r="K186" s="66"/>
    </row>
    <row r="187" ht="15.75" customHeight="1">
      <c r="K187" s="66"/>
    </row>
    <row r="188" ht="15.75" customHeight="1">
      <c r="K188" s="66"/>
    </row>
    <row r="189" ht="15.75" customHeight="1">
      <c r="K189" s="66"/>
    </row>
    <row r="190" ht="15.75" customHeight="1">
      <c r="K190" s="66"/>
    </row>
    <row r="191" ht="15.75" customHeight="1">
      <c r="K191" s="66"/>
    </row>
    <row r="192" ht="15.75" customHeight="1">
      <c r="K192" s="66"/>
    </row>
    <row r="193" ht="15.75" customHeight="1">
      <c r="K193" s="66"/>
    </row>
    <row r="194" ht="15.75" customHeight="1">
      <c r="K194" s="66"/>
    </row>
    <row r="195" ht="15.75" customHeight="1">
      <c r="K195" s="66"/>
    </row>
    <row r="196" ht="15.75" customHeight="1">
      <c r="K196" s="66"/>
    </row>
    <row r="197" ht="15.75" customHeight="1">
      <c r="K197" s="66"/>
    </row>
    <row r="198" ht="15.75" customHeight="1">
      <c r="K198" s="66"/>
    </row>
    <row r="199" ht="15.75" customHeight="1">
      <c r="K199" s="66"/>
    </row>
    <row r="200" ht="15.75" customHeight="1">
      <c r="K200" s="66"/>
    </row>
    <row r="201" ht="15.75" customHeight="1">
      <c r="K201" s="66"/>
    </row>
    <row r="202" ht="15.75" customHeight="1">
      <c r="K202" s="66"/>
    </row>
    <row r="203" ht="15.75" customHeight="1">
      <c r="K203" s="66"/>
    </row>
    <row r="204" ht="15.75" customHeight="1">
      <c r="K204" s="66"/>
    </row>
    <row r="205" ht="15.75" customHeight="1">
      <c r="K205" s="66"/>
    </row>
    <row r="206" ht="15.75" customHeight="1">
      <c r="K206" s="66"/>
    </row>
    <row r="207" ht="15.75" customHeight="1">
      <c r="K207" s="66"/>
    </row>
    <row r="208" ht="15.75" customHeight="1">
      <c r="K208" s="66"/>
    </row>
    <row r="209" ht="15.75" customHeight="1">
      <c r="K209" s="66"/>
    </row>
    <row r="210" ht="15.75" customHeight="1">
      <c r="K210" s="66"/>
    </row>
    <row r="211" ht="15.75" customHeight="1">
      <c r="K211" s="66"/>
    </row>
    <row r="212" ht="15.75" customHeight="1">
      <c r="K212" s="66"/>
    </row>
    <row r="213" ht="15.75" customHeight="1">
      <c r="K213" s="66"/>
    </row>
    <row r="214" ht="15.75" customHeight="1">
      <c r="K214" s="66"/>
    </row>
    <row r="215" ht="15.75" customHeight="1">
      <c r="K215" s="66"/>
    </row>
    <row r="216" ht="15.75" customHeight="1">
      <c r="K216" s="66"/>
    </row>
    <row r="217" ht="15.75" customHeight="1">
      <c r="K217" s="66"/>
    </row>
    <row r="218" ht="15.75" customHeight="1">
      <c r="K218" s="66"/>
    </row>
    <row r="219" ht="15.75" customHeight="1">
      <c r="K219" s="66"/>
    </row>
    <row r="220" ht="15.75" customHeight="1">
      <c r="K220" s="66"/>
    </row>
    <row r="221" ht="15.75" customHeight="1">
      <c r="K221" s="66"/>
    </row>
    <row r="222" ht="15.75" customHeight="1">
      <c r="K222" s="66"/>
    </row>
    <row r="223" ht="15.75" customHeight="1">
      <c r="K223" s="66"/>
    </row>
    <row r="224" ht="15.75" customHeight="1">
      <c r="K224" s="66"/>
    </row>
    <row r="225" ht="15.75" customHeight="1">
      <c r="K225" s="66"/>
    </row>
    <row r="226" ht="15.75" customHeight="1">
      <c r="K226" s="66"/>
    </row>
    <row r="227" ht="15.75" customHeight="1">
      <c r="K227" s="66"/>
    </row>
    <row r="228" ht="15.75" customHeight="1">
      <c r="K228" s="66"/>
    </row>
    <row r="229" ht="15.75" customHeight="1">
      <c r="K229" s="66"/>
    </row>
    <row r="230" ht="15.75" customHeight="1">
      <c r="K230" s="66"/>
    </row>
    <row r="231" ht="15.75" customHeight="1">
      <c r="K231" s="66"/>
    </row>
    <row r="232" ht="15.75" customHeight="1">
      <c r="K232" s="66"/>
    </row>
    <row r="233" ht="15.75" customHeight="1">
      <c r="K233" s="66"/>
    </row>
    <row r="234" ht="15.75" customHeight="1">
      <c r="K234" s="66"/>
    </row>
    <row r="235" ht="15.75" customHeight="1">
      <c r="K235" s="66"/>
    </row>
    <row r="236" ht="15.75" customHeight="1">
      <c r="K236" s="66"/>
    </row>
    <row r="237" ht="15.75" customHeight="1">
      <c r="K237" s="66"/>
    </row>
    <row r="238" ht="15.75" customHeight="1">
      <c r="K238" s="66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0.57"/>
    <col customWidth="1" hidden="1" min="2" max="2" width="14.14"/>
    <col customWidth="1" hidden="1" min="3" max="3" width="18.29"/>
    <col customWidth="1" hidden="1" min="4" max="4" width="14.14"/>
    <col customWidth="1" hidden="1" min="5" max="5" width="8.71"/>
    <col customWidth="1" hidden="1" min="6" max="6" width="21.43"/>
    <col customWidth="1" hidden="1" min="7" max="8" width="8.71"/>
    <col customWidth="1" hidden="1" min="9" max="9" width="15.43"/>
    <col customWidth="1" hidden="1" min="10" max="10" width="8.71"/>
    <col customWidth="1" hidden="1" min="11" max="11" width="12.29"/>
    <col customWidth="1" hidden="1" min="12" max="12" width="4.57"/>
    <col customWidth="1" hidden="1" min="13" max="13" width="10.29"/>
    <col customWidth="1" hidden="1" min="14" max="14" width="8.71"/>
    <col customWidth="1" hidden="1" min="15" max="15" width="11.57"/>
    <col customWidth="1" hidden="1" min="16" max="16" width="7.0"/>
    <col customWidth="1" hidden="1" min="17" max="17" width="8.71"/>
    <col customWidth="1" min="18" max="18" width="26.71"/>
    <col customWidth="1" min="19" max="19" width="18.43"/>
    <col customWidth="1" min="20" max="20" width="21.71"/>
    <col customWidth="1" min="21" max="21" width="8.71"/>
  </cols>
  <sheetData>
    <row r="1" ht="29.25" customHeight="1">
      <c r="A1" s="67" t="s">
        <v>1</v>
      </c>
      <c r="B1" s="68" t="s">
        <v>65</v>
      </c>
      <c r="C1" s="68" t="s">
        <v>66</v>
      </c>
      <c r="D1" s="68" t="s">
        <v>67</v>
      </c>
      <c r="E1" s="68" t="s">
        <v>68</v>
      </c>
      <c r="F1" s="68" t="s">
        <v>69</v>
      </c>
      <c r="G1" s="68" t="s">
        <v>6</v>
      </c>
      <c r="H1" s="69"/>
      <c r="I1" s="69" t="s">
        <v>70</v>
      </c>
      <c r="J1" s="69" t="s">
        <v>6</v>
      </c>
      <c r="K1" s="70"/>
      <c r="L1" s="70"/>
      <c r="M1" s="69" t="s">
        <v>71</v>
      </c>
      <c r="N1" s="71" t="s">
        <v>72</v>
      </c>
      <c r="O1" s="70"/>
      <c r="P1" s="70"/>
      <c r="Q1" s="70"/>
      <c r="R1" s="69" t="s">
        <v>73</v>
      </c>
      <c r="S1" s="71" t="s">
        <v>72</v>
      </c>
      <c r="T1" s="70"/>
      <c r="U1" s="70"/>
      <c r="V1" s="70"/>
      <c r="W1" s="70"/>
      <c r="X1" s="70"/>
      <c r="Y1" s="70"/>
      <c r="Z1" s="70"/>
    </row>
    <row r="2" ht="29.25" customHeight="1">
      <c r="A2" s="72" t="s">
        <v>9</v>
      </c>
      <c r="B2" s="73">
        <v>120.68</v>
      </c>
      <c r="C2" s="74"/>
      <c r="D2" s="74"/>
      <c r="E2" s="74"/>
      <c r="F2" s="74"/>
      <c r="G2" s="74"/>
      <c r="H2" s="75" t="s">
        <v>74</v>
      </c>
      <c r="I2" s="75">
        <v>59741.33</v>
      </c>
      <c r="J2" s="75"/>
      <c r="K2" s="56"/>
      <c r="L2" s="56"/>
      <c r="M2" s="75">
        <v>59741.33</v>
      </c>
      <c r="N2" s="56"/>
      <c r="O2" s="56"/>
      <c r="P2" s="76" t="s">
        <v>74</v>
      </c>
      <c r="Q2" s="56"/>
      <c r="R2" s="75">
        <v>59741.33</v>
      </c>
      <c r="S2" s="56"/>
      <c r="T2" s="56"/>
      <c r="U2" s="56"/>
      <c r="V2" s="56"/>
      <c r="W2" s="56"/>
      <c r="X2" s="56"/>
      <c r="Y2" s="56"/>
      <c r="Z2" s="56"/>
    </row>
    <row r="3" ht="29.25" customHeight="1">
      <c r="A3" s="72" t="s">
        <v>12</v>
      </c>
      <c r="B3" s="73">
        <v>308753.35</v>
      </c>
      <c r="C3" s="74"/>
      <c r="D3" s="74"/>
      <c r="E3" s="74"/>
      <c r="F3" s="74"/>
      <c r="G3" s="74"/>
      <c r="H3" s="77" t="s">
        <v>75</v>
      </c>
      <c r="I3" s="75">
        <v>0.0</v>
      </c>
      <c r="J3" s="75"/>
      <c r="K3" s="56"/>
      <c r="L3" s="56"/>
      <c r="M3" s="76">
        <v>0.0</v>
      </c>
      <c r="N3" s="56"/>
      <c r="O3" s="56"/>
      <c r="P3" s="56"/>
      <c r="Q3" s="56"/>
      <c r="R3" s="76">
        <v>0.0</v>
      </c>
      <c r="S3" s="56"/>
      <c r="T3" s="56"/>
      <c r="U3" s="56"/>
      <c r="V3" s="56"/>
      <c r="W3" s="56"/>
      <c r="X3" s="56"/>
      <c r="Y3" s="56"/>
      <c r="Z3" s="56"/>
    </row>
    <row r="4" ht="29.25" customHeight="1">
      <c r="A4" s="72" t="s">
        <v>15</v>
      </c>
      <c r="B4" s="73">
        <v>248796.49</v>
      </c>
      <c r="C4" s="74"/>
      <c r="D4" s="74"/>
      <c r="E4" s="74"/>
      <c r="F4" s="74"/>
      <c r="G4" s="74"/>
      <c r="H4" s="75" t="s">
        <v>74</v>
      </c>
      <c r="I4" s="75">
        <v>379678.66</v>
      </c>
      <c r="J4" s="75"/>
      <c r="K4" s="76" t="s">
        <v>76</v>
      </c>
      <c r="L4" s="56"/>
      <c r="M4" s="76">
        <v>100347.0</v>
      </c>
      <c r="N4" s="56"/>
      <c r="O4" s="76" t="s">
        <v>77</v>
      </c>
      <c r="P4" s="76" t="s">
        <v>74</v>
      </c>
      <c r="Q4" s="56"/>
      <c r="R4" s="76">
        <v>1519.0</v>
      </c>
      <c r="S4" s="76">
        <f>156662*0.0097</f>
        <v>1519.6214</v>
      </c>
      <c r="T4" s="56"/>
      <c r="U4" s="76" t="s">
        <v>74</v>
      </c>
      <c r="V4" s="56"/>
      <c r="W4" s="56"/>
      <c r="X4" s="56"/>
      <c r="Y4" s="56"/>
      <c r="Z4" s="56"/>
    </row>
    <row r="5" ht="29.25" customHeight="1">
      <c r="A5" s="72" t="s">
        <v>15</v>
      </c>
      <c r="B5" s="73"/>
      <c r="C5" s="74"/>
      <c r="D5" s="74"/>
      <c r="E5" s="74"/>
      <c r="F5" s="74"/>
      <c r="G5" s="74"/>
      <c r="H5" s="75"/>
      <c r="I5" s="75"/>
      <c r="J5" s="75"/>
      <c r="K5" s="56"/>
      <c r="L5" s="56"/>
      <c r="M5" s="76">
        <v>250000.0</v>
      </c>
      <c r="N5" s="56"/>
      <c r="O5" s="56"/>
      <c r="P5" s="76" t="s">
        <v>74</v>
      </c>
      <c r="Q5" s="56"/>
      <c r="R5" s="76">
        <v>91755.0</v>
      </c>
      <c r="S5" s="56"/>
      <c r="T5" s="76" t="s">
        <v>78</v>
      </c>
      <c r="U5" s="76" t="s">
        <v>74</v>
      </c>
      <c r="V5" s="56"/>
      <c r="W5" s="56"/>
      <c r="X5" s="56"/>
      <c r="Y5" s="56"/>
      <c r="Z5" s="56"/>
    </row>
    <row r="6" ht="29.25" customHeight="1">
      <c r="A6" s="72" t="s">
        <v>15</v>
      </c>
      <c r="B6" s="73"/>
      <c r="C6" s="74"/>
      <c r="D6" s="74"/>
      <c r="E6" s="74"/>
      <c r="F6" s="74"/>
      <c r="G6" s="74"/>
      <c r="H6" s="75"/>
      <c r="I6" s="75"/>
      <c r="J6" s="75"/>
      <c r="K6" s="56"/>
      <c r="L6" s="56"/>
      <c r="M6" s="76">
        <v>347793.0</v>
      </c>
      <c r="N6" s="56"/>
      <c r="O6" s="76" t="s">
        <v>79</v>
      </c>
      <c r="P6" s="78" t="s">
        <v>80</v>
      </c>
      <c r="Q6" s="56"/>
      <c r="R6" s="76">
        <v>322382.0</v>
      </c>
      <c r="S6" s="56"/>
      <c r="T6" s="76" t="s">
        <v>81</v>
      </c>
      <c r="U6" s="78" t="s">
        <v>80</v>
      </c>
      <c r="V6" s="56"/>
      <c r="W6" s="56"/>
      <c r="X6" s="56"/>
      <c r="Y6" s="56"/>
      <c r="Z6" s="56"/>
    </row>
    <row r="7" ht="29.25" customHeight="1">
      <c r="A7" s="72" t="s">
        <v>18</v>
      </c>
      <c r="B7" s="73"/>
      <c r="C7" s="74"/>
      <c r="D7" s="74"/>
      <c r="E7" s="74"/>
      <c r="F7" s="74"/>
      <c r="G7" s="74"/>
      <c r="H7" s="75" t="s">
        <v>74</v>
      </c>
      <c r="I7" s="75">
        <v>53730.24</v>
      </c>
      <c r="J7" s="75"/>
      <c r="K7" s="76" t="s">
        <v>82</v>
      </c>
      <c r="L7" s="56"/>
      <c r="M7" s="56"/>
      <c r="N7" s="76">
        <v>10501.0</v>
      </c>
      <c r="O7" s="76" t="s">
        <v>83</v>
      </c>
      <c r="P7" s="76" t="s">
        <v>74</v>
      </c>
      <c r="Q7" s="56"/>
      <c r="R7" s="76">
        <v>5524.0</v>
      </c>
      <c r="S7" s="76">
        <v>5524.0</v>
      </c>
      <c r="T7" s="56"/>
      <c r="U7" s="76" t="s">
        <v>74</v>
      </c>
      <c r="V7" s="56"/>
      <c r="W7" s="56"/>
      <c r="X7" s="56"/>
      <c r="Y7" s="56"/>
      <c r="Z7" s="56"/>
    </row>
    <row r="8" ht="29.25" customHeight="1">
      <c r="A8" s="72" t="s">
        <v>18</v>
      </c>
      <c r="B8" s="73"/>
      <c r="C8" s="74"/>
      <c r="D8" s="74"/>
      <c r="E8" s="74"/>
      <c r="F8" s="74"/>
      <c r="G8" s="74"/>
      <c r="H8" s="75"/>
      <c r="I8" s="75"/>
      <c r="J8" s="75"/>
      <c r="K8" s="56"/>
      <c r="L8" s="56"/>
      <c r="M8" s="76">
        <v>169239.0</v>
      </c>
      <c r="N8" s="56"/>
      <c r="O8" s="76" t="s">
        <v>84</v>
      </c>
      <c r="P8" s="76" t="s">
        <v>74</v>
      </c>
      <c r="Q8" s="56"/>
      <c r="R8" s="76">
        <v>145500.0</v>
      </c>
      <c r="S8" s="56"/>
      <c r="T8" s="76" t="s">
        <v>85</v>
      </c>
      <c r="U8" s="76" t="s">
        <v>74</v>
      </c>
      <c r="V8" s="56"/>
      <c r="W8" s="56"/>
      <c r="X8" s="56"/>
      <c r="Y8" s="56"/>
      <c r="Z8" s="56"/>
    </row>
    <row r="9" ht="29.25" customHeight="1">
      <c r="A9" s="72" t="s">
        <v>18</v>
      </c>
      <c r="B9" s="73"/>
      <c r="C9" s="74"/>
      <c r="D9" s="74"/>
      <c r="E9" s="74"/>
      <c r="F9" s="74"/>
      <c r="G9" s="74"/>
      <c r="H9" s="75"/>
      <c r="I9" s="75"/>
      <c r="J9" s="75"/>
      <c r="K9" s="56"/>
      <c r="L9" s="56"/>
      <c r="M9" s="56"/>
      <c r="N9" s="56"/>
      <c r="O9" s="56"/>
      <c r="P9" s="56"/>
      <c r="Q9" s="56"/>
      <c r="R9" s="76">
        <v>211.0</v>
      </c>
      <c r="S9" s="76">
        <f>21079*0.0097</f>
        <v>204.4663</v>
      </c>
      <c r="T9" s="56"/>
      <c r="U9" s="56"/>
      <c r="V9" s="56"/>
      <c r="W9" s="56"/>
      <c r="X9" s="56"/>
      <c r="Y9" s="56"/>
      <c r="Z9" s="56"/>
    </row>
    <row r="10" ht="29.25" customHeight="1">
      <c r="A10" s="72" t="s">
        <v>18</v>
      </c>
      <c r="B10" s="73"/>
      <c r="C10" s="74"/>
      <c r="D10" s="74"/>
      <c r="E10" s="74"/>
      <c r="F10" s="74"/>
      <c r="G10" s="74"/>
      <c r="H10" s="75"/>
      <c r="I10" s="75"/>
      <c r="J10" s="75"/>
      <c r="K10" s="56"/>
      <c r="L10" s="56"/>
      <c r="M10" s="56"/>
      <c r="N10" s="56"/>
      <c r="O10" s="56"/>
      <c r="P10" s="56"/>
      <c r="Q10" s="56"/>
      <c r="R10" s="76">
        <v>250000.0</v>
      </c>
      <c r="S10" s="56"/>
      <c r="T10" s="56"/>
      <c r="U10" s="76" t="s">
        <v>74</v>
      </c>
      <c r="V10" s="56"/>
      <c r="W10" s="56"/>
      <c r="X10" s="56"/>
      <c r="Y10" s="56"/>
      <c r="Z10" s="56"/>
    </row>
    <row r="11" ht="29.25" customHeight="1">
      <c r="A11" s="72" t="s">
        <v>18</v>
      </c>
      <c r="B11" s="73"/>
      <c r="C11" s="74"/>
      <c r="D11" s="74"/>
      <c r="E11" s="74"/>
      <c r="F11" s="74"/>
      <c r="G11" s="74"/>
      <c r="H11" s="75"/>
      <c r="I11" s="75"/>
      <c r="J11" s="75"/>
      <c r="K11" s="56"/>
      <c r="L11" s="56"/>
      <c r="M11" s="56"/>
      <c r="N11" s="56"/>
      <c r="O11" s="56"/>
      <c r="P11" s="56"/>
      <c r="Q11" s="56"/>
      <c r="R11" s="76">
        <v>7830.0</v>
      </c>
      <c r="S11" s="56"/>
      <c r="T11" s="76" t="s">
        <v>86</v>
      </c>
      <c r="U11" s="76" t="s">
        <v>74</v>
      </c>
      <c r="V11" s="56"/>
      <c r="W11" s="56"/>
      <c r="X11" s="56"/>
      <c r="Y11" s="56"/>
      <c r="Z11" s="56"/>
    </row>
    <row r="12" ht="29.25" customHeight="1">
      <c r="A12" s="72" t="s">
        <v>87</v>
      </c>
      <c r="B12" s="73">
        <v>2135.77</v>
      </c>
      <c r="C12" s="74"/>
      <c r="D12" s="74"/>
      <c r="E12" s="74"/>
      <c r="F12" s="74"/>
      <c r="G12" s="79">
        <v>159.25</v>
      </c>
      <c r="H12" s="75"/>
      <c r="I12" s="75">
        <v>9800.0</v>
      </c>
      <c r="J12" s="75"/>
      <c r="K12" s="56"/>
      <c r="L12" s="56"/>
      <c r="M12" s="56"/>
      <c r="N12" s="56"/>
      <c r="O12" s="56"/>
      <c r="P12" s="56"/>
      <c r="Q12" s="56"/>
      <c r="R12" s="76">
        <v>9072.0</v>
      </c>
      <c r="S12" s="76">
        <f>935309*0.0097</f>
        <v>9072.4973</v>
      </c>
      <c r="T12" s="56"/>
      <c r="U12" s="76" t="s">
        <v>74</v>
      </c>
      <c r="V12" s="56"/>
      <c r="W12" s="56"/>
      <c r="X12" s="56"/>
      <c r="Y12" s="56"/>
      <c r="Z12" s="56"/>
    </row>
    <row r="13" ht="29.25" customHeight="1">
      <c r="A13" s="72" t="s">
        <v>21</v>
      </c>
      <c r="B13" s="73">
        <v>38020.41</v>
      </c>
      <c r="C13" s="74"/>
      <c r="D13" s="74"/>
      <c r="E13" s="74"/>
      <c r="F13" s="74"/>
      <c r="G13" s="79">
        <v>696.23</v>
      </c>
      <c r="H13" s="75" t="s">
        <v>74</v>
      </c>
      <c r="I13" s="75">
        <v>9864.0</v>
      </c>
      <c r="J13" s="75">
        <v>55.0</v>
      </c>
      <c r="K13" s="56"/>
      <c r="L13" s="56"/>
      <c r="M13" s="76">
        <v>94972.0</v>
      </c>
      <c r="N13" s="76">
        <v>2633.95</v>
      </c>
      <c r="O13" s="56"/>
      <c r="P13" s="56"/>
      <c r="Q13" s="56"/>
      <c r="R13" s="80">
        <v>176762.0</v>
      </c>
      <c r="S13" s="56"/>
      <c r="T13" s="56"/>
      <c r="U13" s="56"/>
      <c r="V13" s="56"/>
      <c r="W13" s="56"/>
      <c r="X13" s="56"/>
      <c r="Y13" s="56"/>
      <c r="Z13" s="56"/>
    </row>
    <row r="14" ht="29.25" customHeight="1">
      <c r="A14" s="72" t="s">
        <v>21</v>
      </c>
      <c r="B14" s="73"/>
      <c r="C14" s="78"/>
      <c r="D14" s="78"/>
      <c r="E14" s="78"/>
      <c r="F14" s="78"/>
      <c r="G14" s="81"/>
      <c r="H14" s="75"/>
      <c r="I14" s="75"/>
      <c r="J14" s="75"/>
      <c r="K14" s="56"/>
      <c r="L14" s="56"/>
      <c r="M14" s="56"/>
      <c r="N14" s="56"/>
      <c r="O14" s="56"/>
      <c r="P14" s="56"/>
      <c r="Q14" s="56"/>
      <c r="R14" s="76">
        <v>10473.0</v>
      </c>
      <c r="S14" s="76">
        <v>10473.0</v>
      </c>
      <c r="T14" s="56"/>
      <c r="U14" s="56"/>
      <c r="V14" s="56"/>
      <c r="W14" s="56"/>
      <c r="X14" s="56"/>
      <c r="Y14" s="56"/>
      <c r="Z14" s="56"/>
    </row>
    <row r="15" ht="29.25" customHeight="1">
      <c r="A15" s="72" t="s">
        <v>88</v>
      </c>
      <c r="B15" s="73">
        <v>0.0</v>
      </c>
      <c r="C15" s="82" t="s">
        <v>89</v>
      </c>
      <c r="D15" s="74"/>
      <c r="E15" s="74"/>
      <c r="F15" s="74"/>
      <c r="G15" s="74"/>
      <c r="H15" s="75"/>
      <c r="I15" s="75">
        <v>0.0</v>
      </c>
      <c r="J15" s="75"/>
      <c r="K15" s="56"/>
      <c r="L15" s="56"/>
      <c r="M15" s="76">
        <v>0.0</v>
      </c>
      <c r="N15" s="56"/>
      <c r="O15" s="56"/>
      <c r="P15" s="56"/>
      <c r="Q15" s="56"/>
      <c r="R15" s="76">
        <v>0.0</v>
      </c>
      <c r="S15" s="76">
        <v>0.0</v>
      </c>
      <c r="T15" s="56"/>
      <c r="U15" s="56"/>
      <c r="V15" s="56"/>
      <c r="W15" s="56"/>
      <c r="X15" s="56"/>
      <c r="Y15" s="56"/>
      <c r="Z15" s="56"/>
    </row>
    <row r="16" ht="29.25" customHeight="1">
      <c r="A16" s="72" t="s">
        <v>90</v>
      </c>
      <c r="B16" s="73">
        <v>7601.8</v>
      </c>
      <c r="C16" s="74"/>
      <c r="D16" s="74"/>
      <c r="E16" s="74"/>
      <c r="F16" s="74"/>
      <c r="G16" s="79">
        <v>527.95</v>
      </c>
      <c r="H16" s="75"/>
      <c r="I16" s="75">
        <v>29154.0</v>
      </c>
      <c r="J16" s="7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ht="29.25" customHeight="1">
      <c r="A17" s="72" t="s">
        <v>91</v>
      </c>
      <c r="B17" s="73">
        <v>13586.31</v>
      </c>
      <c r="C17" s="74"/>
      <c r="D17" s="74"/>
      <c r="E17" s="74"/>
      <c r="F17" s="74"/>
      <c r="G17" s="79">
        <v>240.0</v>
      </c>
      <c r="H17" s="75"/>
      <c r="I17" s="75">
        <v>10120.0</v>
      </c>
      <c r="J17" s="7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ht="29.25" customHeight="1">
      <c r="A18" s="72" t="s">
        <v>92</v>
      </c>
      <c r="B18" s="73"/>
      <c r="C18" s="74"/>
      <c r="D18" s="74"/>
      <c r="E18" s="74"/>
      <c r="F18" s="74"/>
      <c r="G18" s="79"/>
      <c r="H18" s="75"/>
      <c r="I18" s="75">
        <v>1560.0</v>
      </c>
      <c r="J18" s="7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ht="29.25" customHeight="1">
      <c r="A19" s="72" t="s">
        <v>93</v>
      </c>
      <c r="B19" s="73"/>
      <c r="C19" s="74"/>
      <c r="D19" s="74"/>
      <c r="E19" s="74"/>
      <c r="F19" s="74"/>
      <c r="G19" s="79"/>
      <c r="H19" s="75"/>
      <c r="I19" s="75">
        <v>21150.0</v>
      </c>
      <c r="J19" s="7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ht="29.25" customHeight="1">
      <c r="A20" s="72" t="s">
        <v>94</v>
      </c>
      <c r="B20" s="73"/>
      <c r="C20" s="74"/>
      <c r="D20" s="74"/>
      <c r="E20" s="74"/>
      <c r="F20" s="74"/>
      <c r="G20" s="79"/>
      <c r="H20" s="75"/>
      <c r="I20" s="75">
        <v>4900.0</v>
      </c>
      <c r="J20" s="7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ht="29.25" customHeight="1">
      <c r="A21" s="72" t="s">
        <v>95</v>
      </c>
      <c r="B21" s="73">
        <v>0.0</v>
      </c>
      <c r="C21" s="74"/>
      <c r="D21" s="74"/>
      <c r="E21" s="74"/>
      <c r="F21" s="74"/>
      <c r="G21" s="74"/>
      <c r="H21" s="75"/>
      <c r="I21" s="75">
        <v>0.0</v>
      </c>
      <c r="J21" s="75"/>
      <c r="K21" s="56"/>
      <c r="L21" s="56"/>
      <c r="M21" s="76">
        <v>0.0</v>
      </c>
      <c r="N21" s="56"/>
      <c r="O21" s="56"/>
      <c r="P21" s="56"/>
      <c r="Q21" s="56"/>
      <c r="R21" s="76">
        <v>0.0</v>
      </c>
      <c r="S21" s="56"/>
      <c r="T21" s="56"/>
      <c r="U21" s="56"/>
      <c r="V21" s="56"/>
      <c r="W21" s="56"/>
      <c r="X21" s="56"/>
      <c r="Y21" s="56"/>
      <c r="Z21" s="56"/>
    </row>
    <row r="22" ht="29.25" customHeight="1">
      <c r="A22" s="72" t="s">
        <v>28</v>
      </c>
      <c r="B22" s="73">
        <v>413168.0</v>
      </c>
      <c r="C22" s="74"/>
      <c r="D22" s="74"/>
      <c r="E22" s="74"/>
      <c r="F22" s="74"/>
      <c r="G22" s="74"/>
      <c r="H22" s="75"/>
      <c r="I22" s="75">
        <v>4187.0</v>
      </c>
      <c r="J22" s="75"/>
      <c r="K22" s="56"/>
      <c r="L22" s="56"/>
      <c r="M22" s="56"/>
      <c r="N22" s="56"/>
      <c r="O22" s="56"/>
      <c r="P22" s="56"/>
      <c r="Q22" s="56"/>
      <c r="R22" s="76">
        <v>0.0</v>
      </c>
      <c r="S22" s="56"/>
      <c r="T22" s="56"/>
      <c r="U22" s="56"/>
      <c r="V22" s="56"/>
      <c r="W22" s="56"/>
      <c r="X22" s="56"/>
      <c r="Y22" s="56"/>
      <c r="Z22" s="56"/>
    </row>
    <row r="23" ht="29.25" customHeight="1">
      <c r="A23" s="72" t="s">
        <v>31</v>
      </c>
      <c r="B23" s="73">
        <v>1233196.0</v>
      </c>
      <c r="C23" s="74"/>
      <c r="D23" s="74"/>
      <c r="E23" s="74"/>
      <c r="F23" s="74"/>
      <c r="G23" s="74"/>
      <c r="H23" s="75"/>
      <c r="I23" s="75">
        <v>1345568.0</v>
      </c>
      <c r="J23" s="75"/>
      <c r="K23" s="56"/>
      <c r="L23" s="56"/>
      <c r="M23" s="56"/>
      <c r="N23" s="56"/>
      <c r="O23" s="56"/>
      <c r="P23" s="56"/>
      <c r="Q23" s="56"/>
      <c r="R23" s="76">
        <v>0.0</v>
      </c>
      <c r="S23" s="56"/>
      <c r="T23" s="56"/>
      <c r="U23" s="56"/>
      <c r="V23" s="56"/>
      <c r="W23" s="56"/>
      <c r="X23" s="56"/>
      <c r="Y23" s="56"/>
      <c r="Z23" s="56"/>
    </row>
    <row r="24" ht="29.25" customHeight="1">
      <c r="A24" s="72" t="s">
        <v>33</v>
      </c>
      <c r="B24" s="73">
        <v>322167.0</v>
      </c>
      <c r="C24" s="74"/>
      <c r="D24" s="74"/>
      <c r="E24" s="74"/>
      <c r="F24" s="74"/>
      <c r="G24" s="74"/>
      <c r="H24" s="75"/>
      <c r="I24" s="75">
        <v>0.0</v>
      </c>
      <c r="J24" s="75"/>
      <c r="K24" s="56"/>
      <c r="L24" s="76" t="s">
        <v>74</v>
      </c>
      <c r="M24" s="76">
        <v>630621.0</v>
      </c>
      <c r="N24" s="56"/>
      <c r="O24" s="56"/>
      <c r="P24" s="56"/>
      <c r="Q24" s="56"/>
      <c r="R24" s="76">
        <v>539.0</v>
      </c>
      <c r="S24" s="56"/>
      <c r="T24" s="56"/>
      <c r="U24" s="56"/>
      <c r="V24" s="56"/>
      <c r="W24" s="56"/>
      <c r="X24" s="56"/>
      <c r="Y24" s="56"/>
      <c r="Z24" s="56"/>
    </row>
    <row r="25" ht="29.25" customHeight="1">
      <c r="A25" s="72" t="s">
        <v>96</v>
      </c>
      <c r="B25" s="73"/>
      <c r="C25" s="74"/>
      <c r="D25" s="78"/>
      <c r="E25" s="74"/>
      <c r="F25" s="74"/>
      <c r="G25" s="78"/>
      <c r="H25" s="75" t="s">
        <v>74</v>
      </c>
      <c r="I25" s="75">
        <v>224729.0</v>
      </c>
      <c r="J25" s="75"/>
      <c r="K25" s="56"/>
      <c r="L25" s="56"/>
      <c r="M25" s="76">
        <v>518341.0</v>
      </c>
      <c r="N25" s="56"/>
      <c r="O25" s="56"/>
      <c r="P25" s="56"/>
      <c r="Q25" s="56"/>
      <c r="R25" s="76">
        <v>15512.0</v>
      </c>
      <c r="S25" s="56"/>
      <c r="T25" s="56"/>
      <c r="U25" s="56"/>
      <c r="V25" s="56"/>
      <c r="W25" s="56"/>
      <c r="X25" s="56"/>
      <c r="Y25" s="56"/>
      <c r="Z25" s="56"/>
    </row>
    <row r="26" ht="29.25" customHeight="1">
      <c r="A26" s="72" t="s">
        <v>96</v>
      </c>
      <c r="B26" s="73"/>
      <c r="C26" s="74"/>
      <c r="D26" s="78"/>
      <c r="E26" s="74"/>
      <c r="F26" s="74"/>
      <c r="G26" s="78"/>
      <c r="H26" s="75" t="s">
        <v>97</v>
      </c>
      <c r="I26" s="75">
        <v>653465.0</v>
      </c>
      <c r="J26" s="75"/>
      <c r="K26" s="56"/>
      <c r="L26" s="56"/>
      <c r="M26" s="76">
        <v>931646.0</v>
      </c>
      <c r="N26" s="56"/>
      <c r="O26" s="56"/>
      <c r="P26" s="56"/>
      <c r="Q26" s="56"/>
      <c r="R26" s="76">
        <v>2014618.0</v>
      </c>
      <c r="S26" s="56"/>
      <c r="T26" s="56"/>
      <c r="U26" s="56"/>
      <c r="V26" s="56"/>
      <c r="W26" s="56"/>
      <c r="X26" s="56"/>
      <c r="Y26" s="56"/>
      <c r="Z26" s="56"/>
    </row>
    <row r="27" ht="29.25" customHeight="1">
      <c r="A27" s="72" t="s">
        <v>38</v>
      </c>
      <c r="B27" s="73">
        <v>175000.0</v>
      </c>
      <c r="C27" s="77" t="s">
        <v>98</v>
      </c>
      <c r="D27" s="77" t="s">
        <v>39</v>
      </c>
      <c r="E27" s="74"/>
      <c r="F27" s="74"/>
      <c r="G27" s="77" t="s">
        <v>40</v>
      </c>
      <c r="H27" s="75"/>
      <c r="I27" s="75">
        <v>175000.0</v>
      </c>
      <c r="J27" s="75"/>
      <c r="K27" s="56"/>
      <c r="L27" s="56"/>
      <c r="M27" s="76">
        <v>175000.0</v>
      </c>
      <c r="N27" s="56"/>
      <c r="O27" s="56"/>
      <c r="P27" s="56"/>
      <c r="Q27" s="56"/>
      <c r="R27" s="76">
        <v>175000.0</v>
      </c>
      <c r="S27" s="56"/>
      <c r="T27" s="56"/>
      <c r="U27" s="56"/>
      <c r="V27" s="56"/>
      <c r="W27" s="56"/>
      <c r="X27" s="56"/>
      <c r="Y27" s="56"/>
      <c r="Z27" s="56"/>
    </row>
    <row r="28" ht="29.25" customHeight="1">
      <c r="A28" s="83" t="s">
        <v>42</v>
      </c>
      <c r="B28" s="84">
        <v>200000.0</v>
      </c>
      <c r="C28" s="85" t="s">
        <v>99</v>
      </c>
      <c r="D28" s="85" t="s">
        <v>43</v>
      </c>
      <c r="E28" s="86"/>
      <c r="F28" s="87" t="s">
        <v>44</v>
      </c>
      <c r="G28" s="86"/>
      <c r="H28" s="74"/>
      <c r="I28" s="74">
        <v>300000.0</v>
      </c>
      <c r="J28" s="75"/>
      <c r="K28" s="56"/>
      <c r="L28" s="56"/>
      <c r="M28" s="76">
        <v>300000.0</v>
      </c>
      <c r="N28" s="56"/>
      <c r="O28" s="56"/>
      <c r="P28" s="56"/>
      <c r="Q28" s="56"/>
      <c r="R28" s="76">
        <v>300000.0</v>
      </c>
      <c r="S28" s="56"/>
      <c r="T28" s="56"/>
      <c r="U28" s="56"/>
      <c r="V28" s="56"/>
      <c r="W28" s="56"/>
      <c r="X28" s="56"/>
      <c r="Y28" s="56"/>
      <c r="Z28" s="56"/>
    </row>
    <row r="29" ht="29.25" customHeight="1">
      <c r="A29" s="88" t="s">
        <v>46</v>
      </c>
      <c r="B29" s="89">
        <v>375000.0</v>
      </c>
      <c r="C29" s="74"/>
      <c r="D29" s="74"/>
      <c r="E29" s="74"/>
      <c r="F29" s="74"/>
      <c r="G29" s="79">
        <v>0.0</v>
      </c>
      <c r="H29" s="75"/>
      <c r="I29" s="75">
        <v>475000.0</v>
      </c>
      <c r="J29" s="75"/>
      <c r="K29" s="56"/>
      <c r="L29" s="56"/>
      <c r="M29" s="76">
        <v>475000.0</v>
      </c>
      <c r="N29" s="56"/>
      <c r="O29" s="56"/>
      <c r="P29" s="56"/>
      <c r="Q29" s="56"/>
      <c r="R29" s="76">
        <v>475000.0</v>
      </c>
      <c r="S29" s="56"/>
      <c r="T29" s="56"/>
      <c r="U29" s="56"/>
      <c r="V29" s="56"/>
      <c r="W29" s="56"/>
      <c r="X29" s="56"/>
      <c r="Y29" s="56"/>
      <c r="Z29" s="56"/>
    </row>
    <row r="30" ht="29.25" customHeight="1">
      <c r="A30" s="88" t="s">
        <v>48</v>
      </c>
      <c r="B30" s="90">
        <v>2029875.0</v>
      </c>
      <c r="C30" s="74"/>
      <c r="D30" s="74"/>
      <c r="E30" s="74"/>
      <c r="F30" s="74"/>
      <c r="G30" s="89">
        <v>1464.18</v>
      </c>
      <c r="H30" s="75"/>
      <c r="I30" s="75">
        <v>2073904.0</v>
      </c>
      <c r="J30" s="75"/>
      <c r="K30" s="56"/>
      <c r="L30" s="56"/>
      <c r="M30" s="76">
        <v>1374411.0</v>
      </c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ht="29.25" customHeight="1">
      <c r="A31" s="91" t="s">
        <v>50</v>
      </c>
      <c r="B31" s="92">
        <v>557670.52</v>
      </c>
      <c r="C31" s="86"/>
      <c r="D31" s="86"/>
      <c r="E31" s="86"/>
      <c r="F31" s="86"/>
      <c r="G31" s="93">
        <v>0.0</v>
      </c>
      <c r="H31" s="75"/>
      <c r="I31" s="75">
        <v>727743.23</v>
      </c>
      <c r="J31" s="75"/>
      <c r="K31" s="56"/>
      <c r="L31" s="56"/>
      <c r="M31" s="76">
        <v>1738790.0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ht="29.25" customHeight="1">
      <c r="A32" s="94" t="s">
        <v>52</v>
      </c>
      <c r="B32" s="95">
        <v>2962545.0</v>
      </c>
      <c r="C32" s="96">
        <v>0.0</v>
      </c>
      <c r="D32" s="86"/>
      <c r="E32" s="96">
        <v>0.0</v>
      </c>
      <c r="F32" s="86"/>
      <c r="G32" s="96">
        <v>1464.18</v>
      </c>
      <c r="H32" s="75"/>
      <c r="I32" s="75">
        <f>SUM(I29:I31)</f>
        <v>3276647.23</v>
      </c>
      <c r="J32" s="75"/>
      <c r="K32" s="75"/>
      <c r="L32" s="75"/>
      <c r="M32" s="75">
        <f>SUM(M29:M31)</f>
        <v>3588201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ht="29.25" customHeight="1">
      <c r="A33" s="97" t="s">
        <v>100</v>
      </c>
      <c r="B33" s="75"/>
      <c r="C33" s="75"/>
      <c r="D33" s="75"/>
      <c r="E33" s="75"/>
      <c r="F33" s="75"/>
      <c r="G33" s="75"/>
      <c r="H33" s="75"/>
      <c r="I33" s="75" t="s">
        <v>101</v>
      </c>
      <c r="J33" s="75"/>
      <c r="K33" s="56"/>
      <c r="L33" s="56"/>
      <c r="M33" s="76" t="s">
        <v>102</v>
      </c>
      <c r="N33" s="56"/>
      <c r="O33" s="56"/>
      <c r="P33" s="56"/>
      <c r="Q33" s="56"/>
      <c r="R33" s="75" t="s">
        <v>101</v>
      </c>
      <c r="S33" s="56"/>
      <c r="T33" s="56"/>
      <c r="U33" s="56"/>
      <c r="V33" s="56"/>
      <c r="W33" s="56"/>
      <c r="X33" s="56"/>
      <c r="Y33" s="56"/>
      <c r="Z33" s="56"/>
    </row>
    <row r="34" ht="29.2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ht="29.2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98">
        <v>3586438.0</v>
      </c>
      <c r="S35" s="56"/>
      <c r="T35" s="56"/>
      <c r="U35" s="56"/>
      <c r="V35" s="56"/>
      <c r="W35" s="56"/>
      <c r="X35" s="56"/>
      <c r="Y35" s="56"/>
      <c r="Z35" s="56"/>
    </row>
    <row r="36" ht="29.2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ht="29.2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ht="29.2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ht="29.2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ht="29.2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ht="29.2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ht="29.2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ht="29.2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ht="29.2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ht="29.2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ht="29.2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ht="29.2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ht="29.2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ht="29.2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ht="29.2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ht="29.2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ht="29.2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ht="29.2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ht="29.2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ht="29.2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ht="29.2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ht="29.2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ht="29.2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ht="29.2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ht="29.2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ht="29.25" customHeigh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ht="29.2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ht="29.2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ht="29.2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ht="29.2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ht="29.2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ht="29.2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ht="29.2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ht="29.2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ht="29.2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ht="29.2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ht="29.2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ht="29.2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ht="29.2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ht="29.2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ht="29.2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ht="29.2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ht="29.2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ht="29.2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ht="29.25" customHeigh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ht="29.25" customHeigh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ht="29.2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ht="29.25" customHeigh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ht="29.25" customHeigh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ht="29.2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ht="29.25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ht="29.2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ht="29.2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ht="29.2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ht="29.2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ht="29.2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ht="29.25" customHeigh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ht="29.25" customHeigh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ht="29.25" customHeigh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ht="29.25" customHeigh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ht="29.25" customHeight="1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ht="29.25" customHeigh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ht="29.25" customHeigh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ht="29.25" customHeigh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ht="29.25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ht="29.25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ht="29.25" customHeigh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ht="29.2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ht="29.25" customHeigh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ht="29.25" customHeigh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ht="29.2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ht="29.2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ht="29.25" customHeigh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ht="29.25" customHeigh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ht="29.25" customHeigh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ht="29.25" customHeigh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ht="29.25" customHeigh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ht="29.25" customHeigh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ht="29.25" customHeigh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ht="29.25" customHeigh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ht="29.25" customHeigh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ht="29.25" customHeigh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ht="29.25" customHeigh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ht="29.25" customHeigh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ht="29.25" customHeigh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ht="29.25" customHeigh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ht="29.25" customHeigh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ht="29.25" customHeigh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ht="29.25" customHeigh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ht="29.25" customHeigh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ht="29.25" customHeigh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ht="29.25" customHeigh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ht="29.25" customHeigh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ht="29.25" customHeigh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ht="29.25" customHeigh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ht="29.25" customHeigh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ht="29.25" customHeigh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ht="29.25" customHeigh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ht="29.25" customHeigh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ht="29.25" customHeigh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ht="29.25" customHeigh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ht="29.25" customHeigh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ht="29.25" customHeigh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ht="29.25" customHeigh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ht="29.25" customHeigh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ht="29.25" customHeigh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ht="29.25" customHeigh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ht="29.2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ht="29.25" customHeigh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ht="29.25" customHeigh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ht="29.25" customHeigh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ht="29.25" customHeigh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ht="29.25" customHeigh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ht="29.25" customHeigh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ht="29.25" customHeigh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ht="29.25" customHeigh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ht="29.25" customHeigh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ht="29.25" customHeigh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ht="29.25" customHeigh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ht="29.25" customHeigh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ht="29.25" customHeigh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ht="29.25" customHeigh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ht="29.25" customHeigh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ht="29.25" customHeigh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ht="29.25" customHeigh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ht="29.25" customHeigh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ht="29.25" customHeigh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ht="29.25" customHeigh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ht="29.25" customHeigh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ht="29.25" customHeigh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ht="29.25" customHeigh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ht="29.25" customHeigh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ht="29.25" customHeigh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ht="29.25" customHeigh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ht="29.25" customHeigh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ht="29.25" customHeigh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ht="29.25" customHeigh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ht="29.25" customHeigh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ht="29.25" customHeigh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ht="29.25" customHeigh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ht="29.25" customHeigh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ht="29.25" customHeigh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ht="29.25" customHeigh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ht="29.25" customHeigh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ht="29.25" customHeigh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ht="29.25" customHeigh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ht="29.25" customHeigh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ht="29.25" customHeigh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ht="29.25" customHeigh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ht="29.25" customHeigh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ht="29.25" customHeigh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ht="29.25" customHeigh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ht="29.25" customHeigh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ht="29.25" customHeigh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ht="29.25" customHeigh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ht="29.25" customHeigh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ht="29.25" customHeigh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ht="29.25" customHeigh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ht="29.25" customHeigh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ht="29.25" customHeigh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ht="29.25" customHeigh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ht="29.25" customHeigh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ht="29.25" customHeigh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ht="29.25" customHeigh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ht="29.25" customHeigh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ht="29.25" customHeigh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ht="29.25" customHeight="1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ht="29.25" customHeight="1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ht="29.25" customHeight="1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ht="29.25" customHeight="1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ht="29.25" customHeight="1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ht="29.25" customHeight="1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ht="29.25" customHeight="1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ht="29.25" customHeight="1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ht="29.25" customHeight="1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ht="29.25" customHeight="1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ht="29.25" customHeight="1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ht="29.25" customHeight="1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ht="29.25" customHeight="1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ht="29.25" customHeight="1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ht="29.25" customHeight="1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ht="29.25" customHeight="1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ht="29.25" customHeight="1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ht="29.25" customHeight="1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ht="29.25" customHeight="1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ht="29.25" customHeight="1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ht="29.25" customHeight="1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ht="29.25" customHeight="1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ht="29.25" customHeight="1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ht="29.25" customHeight="1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ht="29.25" customHeight="1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ht="29.25" customHeight="1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ht="29.25" customHeight="1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ht="29.25" customHeight="1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ht="29.25" customHeight="1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ht="29.25" customHeight="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ht="29.25" customHeight="1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ht="29.25" customHeight="1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ht="15.75" customHeight="1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ht="15.75" customHeight="1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ht="15.75" customHeight="1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ht="15.75" customHeight="1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ht="15.75" customHeight="1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ht="15.75" customHeight="1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ht="15.75" customHeight="1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ht="15.75" customHeight="1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ht="15.75" customHeight="1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ht="15.75" customHeight="1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ht="15.75" customHeight="1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ht="15.75" customHeight="1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ht="15.75" customHeight="1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ht="15.75" customHeight="1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ht="15.75" customHeight="1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ht="15.75" customHeight="1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ht="15.75" customHeight="1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ht="15.75" customHeight="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ht="15.75" customHeight="1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ht="15.75" customHeight="1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ht="15.75" customHeight="1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ht="15.75" customHeight="1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ht="15.75" customHeight="1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ht="15.75" customHeight="1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ht="15.75" customHeight="1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ht="15.75" customHeight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ht="15.75" customHeight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ht="15.75" customHeight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ht="15.75" customHeight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ht="15.75" customHeight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ht="15.75" customHeight="1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ht="15.75" customHeight="1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ht="15.75" customHeight="1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ht="15.75" customHeight="1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ht="15.75" customHeight="1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ht="15.75" customHeight="1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ht="15.75" customHeight="1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ht="15.75" customHeight="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ht="15.75" customHeight="1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ht="15.75" customHeight="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ht="15.75" customHeight="1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ht="15.75" customHeight="1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ht="15.75" customHeight="1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ht="15.75" customHeight="1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ht="15.75" customHeight="1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ht="15.75" customHeight="1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ht="15.75" customHeight="1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ht="15.75" customHeight="1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ht="15.75" customHeight="1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ht="15.75" customHeight="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ht="15.75" customHeight="1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ht="15.75" customHeight="1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ht="15.75" customHeight="1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ht="15.75" customHeight="1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ht="15.75" customHeight="1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ht="15.75" customHeight="1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ht="15.75" customHeight="1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ht="15.75" customHeight="1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ht="15.75" customHeight="1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ht="15.75" customHeight="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ht="15.75" customHeight="1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ht="15.75" customHeight="1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ht="15.75" customHeight="1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ht="15.75" customHeight="1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ht="15.75" customHeight="1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ht="15.75" customHeight="1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ht="15.75" customHeight="1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ht="15.75" customHeight="1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ht="15.75" customHeight="1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ht="15.75" customHeight="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ht="15.75" customHeight="1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ht="15.75" customHeight="1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ht="15.75" customHeight="1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ht="15.75" customHeight="1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ht="15.75" customHeight="1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ht="15.75" customHeight="1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ht="15.75" customHeight="1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ht="15.75" customHeight="1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ht="15.75" customHeight="1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ht="15.75" customHeight="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ht="15.75" customHeight="1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ht="15.75" customHeight="1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ht="15.75" customHeight="1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ht="15.75" customHeight="1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ht="15.75" customHeight="1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ht="15.75" customHeight="1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ht="15.75" customHeight="1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ht="15.75" customHeight="1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ht="15.75" customHeight="1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ht="15.75" customHeight="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ht="15.75" customHeight="1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ht="15.75" customHeight="1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ht="15.75" customHeight="1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ht="15.75" customHeight="1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ht="15.75" customHeight="1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ht="15.75" customHeight="1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ht="15.75" customHeight="1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ht="15.75" customHeight="1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ht="15.75" customHeight="1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ht="15.75" customHeight="1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ht="15.75" customHeight="1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ht="15.75" customHeight="1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ht="15.75" customHeight="1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ht="15.75" customHeight="1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ht="15.75" customHeight="1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ht="15.75" customHeight="1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ht="15.75" customHeight="1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ht="15.75" customHeight="1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ht="15.75" customHeight="1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2024-01-30T17:11:32Z</dcterms:created>
  <dc:creator>Gavin Mccloskey</dc:creator>
</cp:coreProperties>
</file>