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225" windowWidth="11100" windowHeight="7110" activeTab="1"/>
  </bookViews>
  <sheets>
    <sheet name="ACCOUNTS 2014" sheetId="9" r:id="rId1"/>
    <sheet name="INTEREST" sheetId="2" r:id="rId2"/>
  </sheets>
  <calcPr calcId="145621"/>
</workbook>
</file>

<file path=xl/calcChain.xml><?xml version="1.0" encoding="utf-8"?>
<calcChain xmlns="http://schemas.openxmlformats.org/spreadsheetml/2006/main">
  <c r="I70" i="9" l="1"/>
  <c r="M69" i="9"/>
  <c r="L69" i="9"/>
  <c r="M68" i="9"/>
  <c r="L68" i="9"/>
  <c r="D67" i="9"/>
  <c r="D80" i="9" s="1"/>
  <c r="C56" i="9"/>
  <c r="B53" i="9"/>
  <c r="B52" i="9"/>
  <c r="B49" i="9"/>
  <c r="H64" i="9" s="1"/>
  <c r="B48" i="9"/>
  <c r="D46" i="9"/>
  <c r="D56" i="9" s="1"/>
  <c r="E46" i="9" s="1"/>
  <c r="E56" i="9" s="1"/>
  <c r="F46" i="9" s="1"/>
  <c r="F56" i="9" s="1"/>
  <c r="G46" i="9" s="1"/>
  <c r="G56" i="9" s="1"/>
  <c r="H46" i="9" s="1"/>
  <c r="H56" i="9" s="1"/>
  <c r="I46" i="9" s="1"/>
  <c r="I56" i="9" s="1"/>
  <c r="J46" i="9" s="1"/>
  <c r="J56" i="9" s="1"/>
  <c r="K46" i="9" s="1"/>
  <c r="K56" i="9" s="1"/>
  <c r="L46" i="9" s="1"/>
  <c r="L56" i="9" s="1"/>
  <c r="M46" i="9" s="1"/>
  <c r="M56" i="9" s="1"/>
  <c r="N46" i="9" s="1"/>
  <c r="N56" i="9" s="1"/>
  <c r="C39" i="9"/>
  <c r="B36" i="9"/>
  <c r="B35" i="9"/>
  <c r="B32" i="9"/>
  <c r="B39" i="9" s="1"/>
  <c r="D30" i="9"/>
  <c r="D39" i="9" s="1"/>
  <c r="E30" i="9" s="1"/>
  <c r="E39" i="9" s="1"/>
  <c r="F30" i="9" s="1"/>
  <c r="F39" i="9" s="1"/>
  <c r="G30" i="9" s="1"/>
  <c r="G39" i="9" s="1"/>
  <c r="H30" i="9" s="1"/>
  <c r="H39" i="9" s="1"/>
  <c r="I30" i="9" s="1"/>
  <c r="I39" i="9" s="1"/>
  <c r="J30" i="9" s="1"/>
  <c r="J39" i="9" s="1"/>
  <c r="K30" i="9" s="1"/>
  <c r="K39" i="9" s="1"/>
  <c r="L30" i="9" s="1"/>
  <c r="L39" i="9" s="1"/>
  <c r="M30" i="9" s="1"/>
  <c r="M39" i="9" s="1"/>
  <c r="N30" i="9" s="1"/>
  <c r="N39" i="9" s="1"/>
  <c r="C23" i="9"/>
  <c r="B21" i="9"/>
  <c r="I72" i="9" s="1"/>
  <c r="B20" i="9"/>
  <c r="B19" i="9"/>
  <c r="B18" i="9"/>
  <c r="B17" i="9"/>
  <c r="I69" i="9" s="1"/>
  <c r="B16" i="9"/>
  <c r="I67" i="9" s="1"/>
  <c r="B15" i="9"/>
  <c r="B12" i="9"/>
  <c r="H63" i="9" s="1"/>
  <c r="I66" i="9" s="1"/>
  <c r="B11" i="9"/>
  <c r="B9" i="9"/>
  <c r="D7" i="9"/>
  <c r="D23" i="9" s="1"/>
  <c r="E7" i="9" s="1"/>
  <c r="E23" i="9" s="1"/>
  <c r="F7" i="9" s="1"/>
  <c r="F23" i="9" s="1"/>
  <c r="G7" i="9" s="1"/>
  <c r="G23" i="9" s="1"/>
  <c r="H7" i="9" s="1"/>
  <c r="H23" i="9" s="1"/>
  <c r="I7" i="9" s="1"/>
  <c r="I23" i="9" s="1"/>
  <c r="J7" i="9" s="1"/>
  <c r="J23" i="9" s="1"/>
  <c r="K7" i="9" s="1"/>
  <c r="K23" i="9" s="1"/>
  <c r="L7" i="9" s="1"/>
  <c r="L23" i="9" s="1"/>
  <c r="M7" i="9" s="1"/>
  <c r="M23" i="9" s="1"/>
  <c r="N7" i="9" s="1"/>
  <c r="N23" i="9" s="1"/>
  <c r="B23" i="9" l="1"/>
  <c r="B63" i="9" s="1"/>
  <c r="B56" i="9"/>
  <c r="B62" i="9" s="1"/>
  <c r="I73" i="9"/>
  <c r="I76" i="9" s="1"/>
  <c r="N69" i="9"/>
  <c r="N68" i="9"/>
  <c r="B67" i="9"/>
  <c r="B41" i="2"/>
  <c r="D41" i="2"/>
  <c r="B80" i="9" l="1"/>
  <c r="F41" i="2" l="1"/>
  <c r="T41" i="2"/>
  <c r="R41" i="2"/>
  <c r="P41" i="2"/>
  <c r="N41" i="2"/>
  <c r="L41" i="2"/>
  <c r="J41" i="2"/>
  <c r="H41" i="2"/>
</calcChain>
</file>

<file path=xl/sharedStrings.xml><?xml version="1.0" encoding="utf-8"?>
<sst xmlns="http://schemas.openxmlformats.org/spreadsheetml/2006/main" count="248" uniqueCount="85">
  <si>
    <t xml:space="preserve"> </t>
  </si>
  <si>
    <t>INTEREST RECEIVED</t>
  </si>
  <si>
    <t>ROMEERA PENSION SCHEME</t>
  </si>
  <si>
    <t>2005 / 2006</t>
  </si>
  <si>
    <t>2006 / 2007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</si>
  <si>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</si>
  <si>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</si>
  <si>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</si>
  <si>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</si>
  <si>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</si>
  <si>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</si>
  <si>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</si>
  <si>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</si>
  <si>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</si>
  <si>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</si>
  <si>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</si>
  <si>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</si>
  <si>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2007 / 2008</t>
  </si>
  <si>
    <t>2008 / 2009</t>
  </si>
  <si>
    <t>NATWEST BANK Plc</t>
  </si>
  <si>
    <t>NOV.,</t>
  </si>
  <si>
    <t>OCT.,</t>
  </si>
  <si>
    <t>SEPT.,</t>
  </si>
  <si>
    <t>DEC.,</t>
  </si>
  <si>
    <t>JAN.,</t>
  </si>
  <si>
    <t>FEB.,</t>
  </si>
  <si>
    <t>Romeera House - Rent</t>
  </si>
  <si>
    <t>AMOUNT</t>
  </si>
  <si>
    <t>TRO Deposit Account</t>
  </si>
  <si>
    <t>Current Account</t>
  </si>
  <si>
    <t>Balance Sheet Value</t>
  </si>
  <si>
    <t>RECEIPTS:</t>
  </si>
  <si>
    <t>PAYMENTS:</t>
  </si>
  <si>
    <t>Interest</t>
  </si>
  <si>
    <t>Rent</t>
  </si>
  <si>
    <t>R E C O N C I L I A T I O N:</t>
  </si>
  <si>
    <t>MR &amp; MRS M MEHTA - PENSION SCHEME</t>
  </si>
  <si>
    <t>2009 / 2010</t>
  </si>
  <si>
    <t>Liquidity Select 30 day</t>
  </si>
  <si>
    <t>HM Revenue &amp; Customs - Tax</t>
  </si>
  <si>
    <t>Natwest - Current account</t>
  </si>
  <si>
    <t>Investment in India</t>
  </si>
  <si>
    <t>Expenses</t>
  </si>
  <si>
    <t>Mr.&amp; Mrs M Mehta</t>
  </si>
  <si>
    <t>2010 / 2011</t>
  </si>
  <si>
    <t>Rent - prepayment</t>
  </si>
  <si>
    <t>Legal fees</t>
  </si>
  <si>
    <t>Mr.&amp; Mrs M Mehta  -  current account</t>
  </si>
  <si>
    <t>Mr and Mrs M MEHTA - PENSION SCHEME</t>
  </si>
  <si>
    <t>2011 / 2012</t>
  </si>
  <si>
    <t>LIQUIDITY SELCET ACCOUNT - 30 DAYS NOTICE</t>
  </si>
  <si>
    <t>Bank Charges</t>
  </si>
  <si>
    <t>Pension Lvey - Information Commission</t>
  </si>
  <si>
    <t>INTEREST - Liquidity Select 30 day</t>
  </si>
  <si>
    <t>Mr.&amp; Mrs M Mehta - INDIA</t>
  </si>
  <si>
    <t>LIQUIDITY SELCET ACCOUNT - Rs. (Indian Rupee account)</t>
  </si>
  <si>
    <t>Romeera House, CM24 1QL</t>
  </si>
  <si>
    <t xml:space="preserve">Investment in India - 11/05/2009              A  </t>
  </si>
  <si>
    <t>MM Loan - Interest @4%</t>
  </si>
  <si>
    <t>Appreciation value of Investment in India   A</t>
  </si>
  <si>
    <t>Investment in India - 12/12/2011              B</t>
  </si>
  <si>
    <t>Valuation of Investment in India</t>
  </si>
  <si>
    <t>Period</t>
  </si>
  <si>
    <t>Rates of Exch.= £</t>
  </si>
  <si>
    <t>Investment  A</t>
  </si>
  <si>
    <t>Investment  B</t>
  </si>
  <si>
    <t>Appreciation</t>
  </si>
  <si>
    <t>Rs.0.00</t>
  </si>
  <si>
    <t>Mr.&amp;Mrs M Mehta - buy @ Rs. 0.00</t>
  </si>
  <si>
    <t>31/03/2013</t>
  </si>
  <si>
    <t>2012 / 2013</t>
  </si>
  <si>
    <t>2013 / 2014</t>
  </si>
  <si>
    <t>Year Ended 31st March, 2014</t>
  </si>
  <si>
    <t>Opening Balance - 01/04/2013</t>
  </si>
  <si>
    <t>Closing Balance - 31/03/2014</t>
  </si>
  <si>
    <t>31/03/2014</t>
  </si>
  <si>
    <t>Opening Balances - 01/04/2013</t>
  </si>
  <si>
    <t>Closing Balances - 31/03/2014</t>
  </si>
  <si>
    <t>(Depreciation)</t>
  </si>
  <si>
    <t>Mr.&amp; Mrs M Mehta - Loan</t>
  </si>
  <si>
    <t>Mr.&amp; Mrs M Mehta - Interest on loan</t>
  </si>
  <si>
    <t>Mr&amp;Mrs M Mehta-Interest on loan</t>
  </si>
  <si>
    <t>Loan from M Mehta - 02/12/2011</t>
  </si>
  <si>
    <t>2014 / 2015</t>
  </si>
  <si>
    <t>Depreciation value of Investment in India  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</si>
</sst>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;[Red]\(\ #,##0.00\ \)"/>
    <numFmt numFmtId="165" formatCode="#,##0.0000;[Red]\(\ #,##0.0000\ \)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1"/>
      <color indexed="12"/>
      <name val="Arial"/>
      <family val="2"/>
    </font>
    <font>
      <b/>
      <sz val="10"/>
      <color theme="4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43" fontId="0" fillId="0" borderId="0" xfId="1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43" fontId="0" fillId="0" borderId="2" xfId="1" applyFont="1" applyBorder="1"/>
    <xf numFmtId="0" fontId="3" fillId="0" borderId="0" xfId="0" applyFont="1" applyAlignment="1">
      <alignment horizontal="center"/>
    </xf>
    <xf numFmtId="0" fontId="4" fillId="0" borderId="0" xfId="0" applyFont="1"/>
    <xf numFmtId="43" fontId="4" fillId="0" borderId="0" xfId="1" applyFont="1"/>
    <xf numFmtId="43" fontId="4" fillId="0" borderId="2" xfId="1" applyFont="1" applyBorder="1"/>
    <xf numFmtId="0" fontId="5" fillId="0" borderId="0" xfId="0" applyFont="1"/>
    <xf numFmtId="0" fontId="0" fillId="0" borderId="0" xfId="0" applyAlignment="1">
      <alignment horizontal="center"/>
    </xf>
    <xf numFmtId="164" fontId="0" fillId="0" borderId="0" xfId="1" applyNumberFormat="1" applyFont="1"/>
    <xf numFmtId="164" fontId="4" fillId="0" borderId="0" xfId="1" applyNumberFormat="1" applyFont="1"/>
    <xf numFmtId="164" fontId="2" fillId="0" borderId="0" xfId="1" applyNumberFormat="1" applyFont="1"/>
    <xf numFmtId="0" fontId="0" fillId="0" borderId="0" xfId="0" applyAlignment="1">
      <alignment horizontal="right"/>
    </xf>
    <xf numFmtId="14" fontId="2" fillId="0" borderId="0" xfId="0" applyNumberFormat="1" applyFont="1" applyAlignment="1">
      <alignment horizontal="center"/>
    </xf>
    <xf numFmtId="164" fontId="2" fillId="0" borderId="2" xfId="0" applyNumberFormat="1" applyFont="1" applyBorder="1"/>
    <xf numFmtId="164" fontId="3" fillId="0" borderId="0" xfId="1" quotePrefix="1" applyNumberFormat="1" applyFont="1" applyAlignment="1">
      <alignment horizontal="center"/>
    </xf>
    <xf numFmtId="164" fontId="3" fillId="0" borderId="2" xfId="0" applyNumberFormat="1" applyFont="1" applyBorder="1"/>
    <xf numFmtId="0" fontId="3" fillId="0" borderId="0" xfId="0" applyFont="1"/>
    <xf numFmtId="164" fontId="2" fillId="0" borderId="2" xfId="1" applyNumberFormat="1" applyFont="1" applyBorder="1"/>
    <xf numFmtId="164" fontId="0" fillId="0" borderId="3" xfId="1" applyNumberFormat="1" applyFont="1" applyBorder="1"/>
    <xf numFmtId="164" fontId="3" fillId="0" borderId="0" xfId="1" applyNumberFormat="1" applyFont="1"/>
    <xf numFmtId="164" fontId="4" fillId="0" borderId="3" xfId="1" applyNumberFormat="1" applyFont="1" applyBorder="1"/>
    <xf numFmtId="164" fontId="5" fillId="0" borderId="0" xfId="1" applyNumberFormat="1" applyFont="1"/>
    <xf numFmtId="0" fontId="5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164" fontId="1" fillId="0" borderId="0" xfId="1" applyNumberFormat="1" applyFont="1"/>
    <xf numFmtId="0" fontId="7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43" fontId="4" fillId="0" borderId="0" xfId="1" applyFont="1" applyBorder="1"/>
    <xf numFmtId="43" fontId="1" fillId="0" borderId="0" xfId="1" applyFont="1"/>
    <xf numFmtId="0" fontId="3" fillId="0" borderId="0" xfId="0" applyFont="1" applyAlignment="1">
      <alignment horizontal="left"/>
    </xf>
    <xf numFmtId="0" fontId="1" fillId="0" borderId="0" xfId="0" applyFont="1"/>
    <xf numFmtId="165" fontId="1" fillId="0" borderId="0" xfId="1" applyNumberFormat="1" applyFont="1" applyAlignment="1">
      <alignment horizontal="center"/>
    </xf>
    <xf numFmtId="164" fontId="2" fillId="0" borderId="3" xfId="1" applyNumberFormat="1" applyFont="1" applyBorder="1" applyAlignment="1">
      <alignment horizontal="center"/>
    </xf>
    <xf numFmtId="164" fontId="2" fillId="0" borderId="3" xfId="1" quotePrefix="1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3" fontId="1" fillId="0" borderId="2" xfId="1" applyFont="1" applyBorder="1"/>
    <xf numFmtId="0" fontId="3" fillId="0" borderId="1" xfId="0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164" fontId="8" fillId="0" borderId="3" xfId="1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164" fontId="0" fillId="0" borderId="0" xfId="1" applyNumberFormat="1" applyFont="1" applyBorder="1"/>
    <xf numFmtId="0" fontId="3" fillId="0" borderId="1" xfId="0" applyFont="1" applyBorder="1" applyAlignment="1">
      <alignment horizontal="center"/>
    </xf>
    <xf numFmtId="0" fontId="0" fillId="2" borderId="0" xfId="0" applyFill="1"/>
    <xf numFmtId="164" fontId="0" fillId="2" borderId="0" xfId="1" applyNumberFormat="1" applyFont="1" applyFill="1"/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14" fontId="2" fillId="2" borderId="0" xfId="0" applyNumberFormat="1" applyFont="1" applyFill="1" applyAlignment="1">
      <alignment horizontal="center"/>
    </xf>
    <xf numFmtId="0" fontId="2" fillId="2" borderId="0" xfId="0" applyFont="1" applyFill="1"/>
    <xf numFmtId="0" fontId="3" fillId="2" borderId="0" xfId="0" applyFont="1" applyFill="1"/>
    <xf numFmtId="0" fontId="5" fillId="2" borderId="0" xfId="0" applyFont="1" applyFill="1" applyAlignment="1">
      <alignment horizontal="right"/>
    </xf>
    <xf numFmtId="164" fontId="5" fillId="2" borderId="0" xfId="1" applyNumberFormat="1" applyFont="1" applyFill="1"/>
    <xf numFmtId="164" fontId="1" fillId="2" borderId="0" xfId="1" applyNumberFormat="1" applyFont="1" applyFill="1"/>
    <xf numFmtId="0" fontId="0" fillId="2" borderId="0" xfId="0" applyFill="1" applyAlignment="1">
      <alignment horizontal="right"/>
    </xf>
    <xf numFmtId="0" fontId="1" fillId="2" borderId="0" xfId="0" applyFont="1" applyFill="1" applyAlignment="1">
      <alignment horizontal="right"/>
    </xf>
    <xf numFmtId="164" fontId="2" fillId="2" borderId="0" xfId="1" applyNumberFormat="1" applyFont="1" applyFill="1"/>
    <xf numFmtId="0" fontId="2" fillId="0" borderId="0" xfId="0" applyFont="1" applyBorder="1" applyAlignment="1">
      <alignment horizontal="center"/>
    </xf>
    <xf numFmtId="43" fontId="1" fillId="0" borderId="0" xfId="1" applyFont="1" applyBorder="1"/>
    <xf numFmtId="0" fontId="3" fillId="0" borderId="0" xfId="0" applyFont="1" applyBorder="1" applyAlignment="1"/>
    <xf numFmtId="164" fontId="1" fillId="0" borderId="0" xfId="1" applyNumberFormat="1" applyFont="1" applyAlignment="1">
      <alignment horizontal="left"/>
    </xf>
    <xf numFmtId="164" fontId="0" fillId="0" borderId="0" xfId="1" applyNumberFormat="1" applyFont="1" applyAlignment="1">
      <alignment horizontal="left"/>
    </xf>
    <xf numFmtId="0" fontId="6" fillId="0" borderId="0" xfId="0" applyFont="1" applyAlignment="1">
      <alignment horizontal="left"/>
    </xf>
    <xf numFmtId="164" fontId="3" fillId="0" borderId="1" xfId="1" applyNumberFormat="1" applyFont="1" applyBorder="1" applyAlignment="1">
      <alignment horizontal="center"/>
    </xf>
    <xf numFmtId="164" fontId="1" fillId="0" borderId="0" xfId="1" applyNumberFormat="1" applyFont="1" applyAlignment="1">
      <alignment horizontal="left"/>
    </xf>
    <xf numFmtId="164" fontId="0" fillId="0" borderId="0" xfId="1" applyNumberFormat="1" applyFont="1" applyAlignment="1">
      <alignment horizontal="left"/>
    </xf>
    <xf numFmtId="0" fontId="3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1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" sqref="C2"/>
    </sheetView>
  </sheetViews>
  <sheetFormatPr defaultRowHeight="12.75" x14ac:dyDescent="0.2"/>
  <cols>
    <col min="1" max="1" width="37" customWidth="1"/>
    <col min="2" max="2" width="16.140625" bestFit="1" customWidth="1"/>
    <col min="3" max="3" width="16.85546875" customWidth="1"/>
    <col min="4" max="10" width="14.42578125" customWidth="1"/>
    <col min="11" max="11" width="16.140625" bestFit="1" customWidth="1"/>
    <col min="12" max="14" width="14.42578125" customWidth="1"/>
  </cols>
  <sheetData>
    <row r="1" spans="1:14" ht="15" customHeight="1" x14ac:dyDescent="0.25">
      <c r="A1" s="65" t="s">
        <v>48</v>
      </c>
      <c r="B1" s="65"/>
    </row>
    <row r="3" spans="1:14" x14ac:dyDescent="0.2">
      <c r="A3" s="20" t="s">
        <v>72</v>
      </c>
    </row>
    <row r="4" spans="1:14" x14ac:dyDescent="0.2">
      <c r="B4" s="11"/>
    </row>
    <row r="5" spans="1:14" x14ac:dyDescent="0.2">
      <c r="A5" s="2" t="s">
        <v>19</v>
      </c>
      <c r="B5" s="16" t="s">
        <v>27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22</v>
      </c>
      <c r="I5" s="2" t="s">
        <v>21</v>
      </c>
      <c r="J5" s="2" t="s">
        <v>20</v>
      </c>
      <c r="K5" s="2" t="s">
        <v>23</v>
      </c>
      <c r="L5" s="2" t="s">
        <v>24</v>
      </c>
      <c r="M5" s="2" t="s">
        <v>25</v>
      </c>
      <c r="N5" s="2" t="s">
        <v>16</v>
      </c>
    </row>
    <row r="7" spans="1:14" x14ac:dyDescent="0.2">
      <c r="A7" s="3" t="s">
        <v>73</v>
      </c>
      <c r="B7" s="12">
        <v>255.22</v>
      </c>
      <c r="C7" s="12">
        <v>255.22</v>
      </c>
      <c r="D7" s="12">
        <f>C23</f>
        <v>255.22</v>
      </c>
      <c r="E7" s="12">
        <f t="shared" ref="E7:N7" si="0">D23</f>
        <v>14.470000000001164</v>
      </c>
      <c r="F7" s="12">
        <f t="shared" si="0"/>
        <v>23.610000000000582</v>
      </c>
      <c r="G7" s="12">
        <f t="shared" si="0"/>
        <v>26.100000000000584</v>
      </c>
      <c r="H7" s="12">
        <f t="shared" si="0"/>
        <v>27.480000000000583</v>
      </c>
      <c r="I7" s="12">
        <f t="shared" si="0"/>
        <v>578.73999999999796</v>
      </c>
      <c r="J7" s="12">
        <f t="shared" si="0"/>
        <v>578.73999999999796</v>
      </c>
      <c r="K7" s="12">
        <f t="shared" si="0"/>
        <v>578.73999999999796</v>
      </c>
      <c r="L7" s="12">
        <f t="shared" si="0"/>
        <v>544.32999999999447</v>
      </c>
      <c r="M7" s="12">
        <f t="shared" si="0"/>
        <v>300.31999999999448</v>
      </c>
      <c r="N7" s="12">
        <f t="shared" si="0"/>
        <v>302.12999999999448</v>
      </c>
    </row>
    <row r="8" spans="1:14" x14ac:dyDescent="0.2">
      <c r="A8" s="20" t="s">
        <v>31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</row>
    <row r="9" spans="1:14" x14ac:dyDescent="0.2">
      <c r="A9" s="26" t="s">
        <v>38</v>
      </c>
      <c r="B9" s="12">
        <f>SUM(C9:N9)</f>
        <v>292529.8</v>
      </c>
      <c r="C9" s="28" t="s">
        <v>0</v>
      </c>
      <c r="D9" s="28">
        <v>174759.25</v>
      </c>
      <c r="E9" s="28">
        <v>40000</v>
      </c>
      <c r="F9" s="28">
        <v>2.4900000000000002</v>
      </c>
      <c r="G9" s="28" t="s">
        <v>0</v>
      </c>
      <c r="H9" s="28" t="s">
        <v>0</v>
      </c>
      <c r="I9" s="28" t="s">
        <v>0</v>
      </c>
      <c r="J9" s="28" t="s">
        <v>0</v>
      </c>
      <c r="K9" s="28" t="s">
        <v>0</v>
      </c>
      <c r="L9" s="28">
        <v>38766.25</v>
      </c>
      <c r="M9" s="28">
        <v>1.81</v>
      </c>
      <c r="N9" s="28">
        <v>39000</v>
      </c>
    </row>
    <row r="10" spans="1:14" x14ac:dyDescent="0.2">
      <c r="A10" s="15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spans="1:14" x14ac:dyDescent="0.2">
      <c r="A11" s="26" t="s">
        <v>43</v>
      </c>
      <c r="B11" s="12">
        <f>SUM(C11:N11)</f>
        <v>1802.64</v>
      </c>
      <c r="C11" s="12"/>
      <c r="D11" s="12"/>
      <c r="E11" s="12"/>
      <c r="F11" s="12"/>
      <c r="G11" s="12">
        <v>1.38</v>
      </c>
      <c r="H11" s="12">
        <v>1801.26</v>
      </c>
      <c r="I11" s="12"/>
      <c r="J11" s="12"/>
      <c r="K11" s="12"/>
      <c r="L11" s="12"/>
      <c r="M11" s="12"/>
      <c r="N11" s="12"/>
    </row>
    <row r="12" spans="1:14" x14ac:dyDescent="0.2">
      <c r="A12" s="15" t="s">
        <v>26</v>
      </c>
      <c r="B12" s="12">
        <f>SUM(C12:N12)</f>
        <v>155000</v>
      </c>
      <c r="C12" s="12"/>
      <c r="D12" s="12"/>
      <c r="E12" s="12">
        <v>38750</v>
      </c>
      <c r="F12" s="12"/>
      <c r="G12" s="12"/>
      <c r="H12" s="12">
        <v>38750</v>
      </c>
      <c r="I12" s="12"/>
      <c r="J12" s="12"/>
      <c r="K12" s="12">
        <v>38750</v>
      </c>
      <c r="L12" s="12"/>
      <c r="M12" s="12"/>
      <c r="N12" s="12">
        <v>38750</v>
      </c>
    </row>
    <row r="13" spans="1:14" x14ac:dyDescent="0.2">
      <c r="A13" s="15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spans="1:14" x14ac:dyDescent="0.2">
      <c r="A14" s="33" t="s">
        <v>32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spans="1:14" x14ac:dyDescent="0.2">
      <c r="A15" s="26" t="s">
        <v>38</v>
      </c>
      <c r="B15" s="12">
        <f>SUM(C15:N15)</f>
        <v>-116490.27</v>
      </c>
      <c r="C15" s="25"/>
      <c r="D15" s="25"/>
      <c r="E15" s="28">
        <v>-38740.86</v>
      </c>
      <c r="F15" s="25"/>
      <c r="G15" s="25"/>
      <c r="H15" s="28" t="s">
        <v>0</v>
      </c>
      <c r="I15" s="25"/>
      <c r="J15" s="25"/>
      <c r="K15" s="25">
        <v>-38749.410000000003</v>
      </c>
      <c r="L15" s="28" t="s">
        <v>0</v>
      </c>
      <c r="M15" s="25"/>
      <c r="N15" s="25">
        <v>-39000</v>
      </c>
    </row>
    <row r="16" spans="1:14" x14ac:dyDescent="0.2">
      <c r="A16" s="44" t="s">
        <v>79</v>
      </c>
      <c r="B16" s="12">
        <f>SUM(C16:N16)</f>
        <v>-309000</v>
      </c>
      <c r="C16" s="12"/>
      <c r="D16" s="12">
        <v>-175000</v>
      </c>
      <c r="E16" s="12">
        <v>-40000</v>
      </c>
      <c r="F16" s="12"/>
      <c r="G16" s="12"/>
      <c r="H16" s="12">
        <v>-40000</v>
      </c>
      <c r="I16" s="12"/>
      <c r="J16" s="12"/>
      <c r="K16" s="12"/>
      <c r="L16" s="12">
        <v>-19286.03</v>
      </c>
      <c r="M16" s="12"/>
      <c r="N16" s="12">
        <v>-34713.97</v>
      </c>
    </row>
    <row r="17" spans="1:14" x14ac:dyDescent="0.2">
      <c r="A17" s="44" t="s">
        <v>80</v>
      </c>
      <c r="B17" s="12">
        <f t="shared" ref="B17:B21" si="1">SUM(C17:N17)</f>
        <v>-23672.71</v>
      </c>
      <c r="C17" s="12" t="s">
        <v>0</v>
      </c>
      <c r="D17" s="12" t="s">
        <v>0</v>
      </c>
      <c r="E17" s="12" t="s">
        <v>0</v>
      </c>
      <c r="F17" s="12" t="s">
        <v>0</v>
      </c>
      <c r="G17" s="12" t="s">
        <v>0</v>
      </c>
      <c r="H17" s="12" t="s">
        <v>0</v>
      </c>
      <c r="I17" s="12" t="s">
        <v>0</v>
      </c>
      <c r="J17" s="12" t="s">
        <v>0</v>
      </c>
      <c r="K17" s="12" t="s">
        <v>0</v>
      </c>
      <c r="L17" s="12">
        <v>-19713.97</v>
      </c>
      <c r="M17" s="12" t="s">
        <v>0</v>
      </c>
      <c r="N17" s="12">
        <v>-3958.74</v>
      </c>
    </row>
    <row r="18" spans="1:14" x14ac:dyDescent="0.2">
      <c r="A18" s="27" t="s">
        <v>52</v>
      </c>
      <c r="B18" s="12">
        <f t="shared" si="1"/>
        <v>-45.26</v>
      </c>
      <c r="C18" s="12"/>
      <c r="D18" s="12"/>
      <c r="E18" s="12"/>
      <c r="F18" s="12"/>
      <c r="G18" s="12"/>
      <c r="H18" s="12"/>
      <c r="I18" s="12"/>
      <c r="J18" s="12"/>
      <c r="K18" s="12">
        <v>-35</v>
      </c>
      <c r="L18" s="12">
        <v>-10.26</v>
      </c>
      <c r="M18" s="12"/>
      <c r="N18" s="12"/>
    </row>
    <row r="19" spans="1:14" x14ac:dyDescent="0.2">
      <c r="A19" s="27" t="s">
        <v>51</v>
      </c>
      <c r="B19" s="12">
        <f t="shared" si="1"/>
        <v>0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</row>
    <row r="20" spans="1:14" x14ac:dyDescent="0.2">
      <c r="A20" s="26" t="s">
        <v>39</v>
      </c>
      <c r="B20" s="12">
        <f t="shared" si="1"/>
        <v>0</v>
      </c>
      <c r="C20" s="12" t="s">
        <v>0</v>
      </c>
      <c r="D20" s="12" t="s">
        <v>0</v>
      </c>
      <c r="E20" s="12" t="s">
        <v>0</v>
      </c>
      <c r="F20" s="12" t="s">
        <v>0</v>
      </c>
      <c r="G20" s="12" t="s">
        <v>0</v>
      </c>
      <c r="H20" s="12" t="s">
        <v>0</v>
      </c>
      <c r="I20" s="12" t="s">
        <v>0</v>
      </c>
      <c r="J20" s="12" t="s">
        <v>0</v>
      </c>
      <c r="K20" s="12" t="s">
        <v>0</v>
      </c>
      <c r="L20" s="12" t="s">
        <v>0</v>
      </c>
      <c r="M20" s="12" t="s">
        <v>0</v>
      </c>
      <c r="N20" s="12" t="s">
        <v>0</v>
      </c>
    </row>
    <row r="21" spans="1:14" x14ac:dyDescent="0.2">
      <c r="A21" s="27" t="s">
        <v>68</v>
      </c>
      <c r="B21" s="12">
        <f t="shared" si="1"/>
        <v>0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spans="1:14" x14ac:dyDescent="0.2">
      <c r="A22" s="15" t="s">
        <v>67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3" spans="1:14" x14ac:dyDescent="0.2">
      <c r="A23" s="3" t="s">
        <v>74</v>
      </c>
      <c r="B23" s="14">
        <f t="shared" ref="B23:N23" si="2">SUM(B7:B22)</f>
        <v>379.41999999995664</v>
      </c>
      <c r="C23" s="14">
        <f t="shared" si="2"/>
        <v>255.22</v>
      </c>
      <c r="D23" s="14">
        <f t="shared" si="2"/>
        <v>14.470000000001164</v>
      </c>
      <c r="E23" s="14">
        <f t="shared" si="2"/>
        <v>23.610000000000582</v>
      </c>
      <c r="F23" s="14">
        <f t="shared" si="2"/>
        <v>26.100000000000584</v>
      </c>
      <c r="G23" s="14">
        <f t="shared" si="2"/>
        <v>27.480000000000583</v>
      </c>
      <c r="H23" s="14">
        <f t="shared" si="2"/>
        <v>578.73999999999796</v>
      </c>
      <c r="I23" s="14">
        <f t="shared" si="2"/>
        <v>578.73999999999796</v>
      </c>
      <c r="J23" s="14">
        <f t="shared" si="2"/>
        <v>578.73999999999796</v>
      </c>
      <c r="K23" s="14">
        <f t="shared" si="2"/>
        <v>544.32999999999447</v>
      </c>
      <c r="L23" s="14">
        <f t="shared" si="2"/>
        <v>300.31999999999448</v>
      </c>
      <c r="M23" s="14">
        <f t="shared" si="2"/>
        <v>302.12999999999448</v>
      </c>
      <c r="N23" s="14">
        <f t="shared" si="2"/>
        <v>379.42000000000371</v>
      </c>
    </row>
    <row r="24" spans="1:14" x14ac:dyDescent="0.2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</row>
    <row r="25" spans="1:14" x14ac:dyDescent="0.2">
      <c r="A25" s="47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</row>
    <row r="26" spans="1:14" x14ac:dyDescent="0.2">
      <c r="A26" s="49" t="s">
        <v>55</v>
      </c>
      <c r="B26" s="49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</row>
    <row r="27" spans="1:14" x14ac:dyDescent="0.2">
      <c r="A27" s="47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</row>
    <row r="28" spans="1:14" x14ac:dyDescent="0.2">
      <c r="A28" s="50" t="s">
        <v>19</v>
      </c>
      <c r="B28" s="51" t="s">
        <v>27</v>
      </c>
      <c r="C28" s="50" t="s">
        <v>5</v>
      </c>
      <c r="D28" s="50" t="s">
        <v>6</v>
      </c>
      <c r="E28" s="50" t="s">
        <v>7</v>
      </c>
      <c r="F28" s="50" t="s">
        <v>8</v>
      </c>
      <c r="G28" s="50" t="s">
        <v>9</v>
      </c>
      <c r="H28" s="50" t="s">
        <v>22</v>
      </c>
      <c r="I28" s="50" t="s">
        <v>21</v>
      </c>
      <c r="J28" s="50" t="s">
        <v>20</v>
      </c>
      <c r="K28" s="50" t="s">
        <v>23</v>
      </c>
      <c r="L28" s="50" t="s">
        <v>24</v>
      </c>
      <c r="M28" s="50" t="s">
        <v>25</v>
      </c>
      <c r="N28" s="50" t="s">
        <v>16</v>
      </c>
    </row>
    <row r="29" spans="1:14" x14ac:dyDescent="0.2">
      <c r="A29" s="47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</row>
    <row r="30" spans="1:14" x14ac:dyDescent="0.2">
      <c r="A30" s="52" t="s">
        <v>73</v>
      </c>
      <c r="B30" s="48">
        <v>0</v>
      </c>
      <c r="C30" s="48">
        <v>0</v>
      </c>
      <c r="D30" s="48">
        <f t="shared" ref="D30:N30" si="3">C39</f>
        <v>0</v>
      </c>
      <c r="E30" s="48">
        <f t="shared" si="3"/>
        <v>0</v>
      </c>
      <c r="F30" s="48">
        <f t="shared" si="3"/>
        <v>0</v>
      </c>
      <c r="G30" s="48">
        <f t="shared" si="3"/>
        <v>0</v>
      </c>
      <c r="H30" s="48">
        <f t="shared" si="3"/>
        <v>0</v>
      </c>
      <c r="I30" s="48">
        <f t="shared" si="3"/>
        <v>0</v>
      </c>
      <c r="J30" s="48">
        <f t="shared" si="3"/>
        <v>0</v>
      </c>
      <c r="K30" s="48">
        <f t="shared" si="3"/>
        <v>0</v>
      </c>
      <c r="L30" s="48">
        <f t="shared" si="3"/>
        <v>0</v>
      </c>
      <c r="M30" s="48">
        <f t="shared" si="3"/>
        <v>0</v>
      </c>
      <c r="N30" s="48">
        <f t="shared" si="3"/>
        <v>0</v>
      </c>
    </row>
    <row r="31" spans="1:14" x14ac:dyDescent="0.2">
      <c r="A31" s="53" t="s">
        <v>31</v>
      </c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</row>
    <row r="32" spans="1:14" x14ac:dyDescent="0.2">
      <c r="A32" s="54" t="s">
        <v>40</v>
      </c>
      <c r="B32" s="48">
        <f>SUM(C32:N32)</f>
        <v>100</v>
      </c>
      <c r="C32" s="55"/>
      <c r="D32" s="55"/>
      <c r="E32" s="56" t="s">
        <v>0</v>
      </c>
      <c r="F32" s="55"/>
      <c r="G32" s="55" t="s">
        <v>0</v>
      </c>
      <c r="H32" s="56" t="s">
        <v>0</v>
      </c>
      <c r="I32" s="55" t="s">
        <v>0</v>
      </c>
      <c r="J32" s="56" t="s">
        <v>0</v>
      </c>
      <c r="K32" s="56" t="s">
        <v>0</v>
      </c>
      <c r="L32" s="55"/>
      <c r="M32" s="56" t="s">
        <v>0</v>
      </c>
      <c r="N32" s="56">
        <v>100</v>
      </c>
    </row>
    <row r="33" spans="1:14" x14ac:dyDescent="0.2">
      <c r="A33" s="57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</row>
    <row r="34" spans="1:14" x14ac:dyDescent="0.2">
      <c r="A34" s="49" t="s">
        <v>32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</row>
    <row r="35" spans="1:14" x14ac:dyDescent="0.2">
      <c r="A35" s="58" t="s">
        <v>47</v>
      </c>
      <c r="B35" s="48">
        <f>SUM(C35:N35)</f>
        <v>-0.12</v>
      </c>
      <c r="C35" s="48" t="s">
        <v>0</v>
      </c>
      <c r="D35" s="48"/>
      <c r="E35" s="48"/>
      <c r="F35" s="48"/>
      <c r="G35" s="48"/>
      <c r="H35" s="48"/>
      <c r="I35" s="48" t="s">
        <v>0</v>
      </c>
      <c r="J35" s="48"/>
      <c r="K35" s="48" t="s">
        <v>0</v>
      </c>
      <c r="L35" s="48"/>
      <c r="M35" s="56" t="s">
        <v>0</v>
      </c>
      <c r="N35" s="55">
        <v>-0.12</v>
      </c>
    </row>
    <row r="36" spans="1:14" x14ac:dyDescent="0.2">
      <c r="A36" s="58" t="s">
        <v>54</v>
      </c>
      <c r="B36" s="48">
        <f>SUM(C36:N36)</f>
        <v>0</v>
      </c>
      <c r="C36" s="48"/>
      <c r="D36" s="48"/>
      <c r="E36" s="48"/>
      <c r="F36" s="48"/>
      <c r="G36" s="48"/>
      <c r="H36" s="48"/>
      <c r="I36" s="48" t="s">
        <v>0</v>
      </c>
      <c r="J36" s="48"/>
      <c r="K36" s="48" t="s">
        <v>0</v>
      </c>
      <c r="L36" s="48"/>
      <c r="M36" s="55"/>
      <c r="N36" s="55"/>
    </row>
    <row r="37" spans="1:14" x14ac:dyDescent="0.2">
      <c r="A37" s="57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</row>
    <row r="38" spans="1:14" x14ac:dyDescent="0.2">
      <c r="A38" s="57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</row>
    <row r="39" spans="1:14" x14ac:dyDescent="0.2">
      <c r="A39" s="52" t="s">
        <v>74</v>
      </c>
      <c r="B39" s="59">
        <f>SUM(B30:B38)</f>
        <v>99.88</v>
      </c>
      <c r="C39" s="59">
        <f>SUM(C30:C38)</f>
        <v>0</v>
      </c>
      <c r="D39" s="59">
        <f t="shared" ref="D39:N39" si="4">SUM(D30:D38)</f>
        <v>0</v>
      </c>
      <c r="E39" s="59">
        <f t="shared" si="4"/>
        <v>0</v>
      </c>
      <c r="F39" s="59">
        <f t="shared" si="4"/>
        <v>0</v>
      </c>
      <c r="G39" s="59">
        <f t="shared" si="4"/>
        <v>0</v>
      </c>
      <c r="H39" s="59">
        <f t="shared" si="4"/>
        <v>0</v>
      </c>
      <c r="I39" s="59">
        <f t="shared" si="4"/>
        <v>0</v>
      </c>
      <c r="J39" s="59">
        <f t="shared" si="4"/>
        <v>0</v>
      </c>
      <c r="K39" s="59">
        <f t="shared" si="4"/>
        <v>0</v>
      </c>
      <c r="L39" s="59">
        <f t="shared" si="4"/>
        <v>0</v>
      </c>
      <c r="M39" s="59">
        <f t="shared" si="4"/>
        <v>0</v>
      </c>
      <c r="N39" s="59">
        <f t="shared" si="4"/>
        <v>99.88</v>
      </c>
    </row>
    <row r="40" spans="1:14" x14ac:dyDescent="0.2">
      <c r="A40" s="47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</row>
    <row r="41" spans="1:14" x14ac:dyDescent="0.2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</row>
    <row r="42" spans="1:14" x14ac:dyDescent="0.2">
      <c r="A42" s="33" t="s">
        <v>50</v>
      </c>
      <c r="B42" s="33"/>
      <c r="C42" s="29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spans="1:14" x14ac:dyDescent="0.2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">
      <c r="A44" s="2" t="s">
        <v>19</v>
      </c>
      <c r="B44" s="16" t="s">
        <v>27</v>
      </c>
      <c r="C44" s="2" t="s">
        <v>5</v>
      </c>
      <c r="D44" s="2" t="s">
        <v>6</v>
      </c>
      <c r="E44" s="2" t="s">
        <v>7</v>
      </c>
      <c r="F44" s="2" t="s">
        <v>8</v>
      </c>
      <c r="G44" s="2" t="s">
        <v>9</v>
      </c>
      <c r="H44" s="2" t="s">
        <v>22</v>
      </c>
      <c r="I44" s="2" t="s">
        <v>21</v>
      </c>
      <c r="J44" s="2" t="s">
        <v>20</v>
      </c>
      <c r="K44" s="2" t="s">
        <v>23</v>
      </c>
      <c r="L44" s="2" t="s">
        <v>24</v>
      </c>
      <c r="M44" s="2" t="s">
        <v>25</v>
      </c>
      <c r="N44" s="2" t="s">
        <v>16</v>
      </c>
    </row>
    <row r="46" spans="1:14" x14ac:dyDescent="0.2">
      <c r="A46" s="3" t="s">
        <v>73</v>
      </c>
      <c r="B46" s="12">
        <v>177622.75</v>
      </c>
      <c r="C46" s="12">
        <v>177622.75</v>
      </c>
      <c r="D46" s="12">
        <f t="shared" ref="D46:N46" si="5">C56</f>
        <v>177759.25</v>
      </c>
      <c r="E46" s="12">
        <f t="shared" si="5"/>
        <v>3059.140000000014</v>
      </c>
      <c r="F46" s="12">
        <f t="shared" si="5"/>
        <v>1802.4900000000125</v>
      </c>
      <c r="G46" s="12">
        <f t="shared" si="5"/>
        <v>1801.3800000000126</v>
      </c>
      <c r="H46" s="12">
        <f t="shared" si="5"/>
        <v>1801.2600000000125</v>
      </c>
      <c r="I46" s="12">
        <f t="shared" si="5"/>
        <v>0.5900000000124237</v>
      </c>
      <c r="J46" s="12">
        <f t="shared" si="5"/>
        <v>0.5900000000124237</v>
      </c>
      <c r="K46" s="12">
        <f t="shared" si="5"/>
        <v>0.5900000000124237</v>
      </c>
      <c r="L46" s="12">
        <f t="shared" si="5"/>
        <v>38766.250000000015</v>
      </c>
      <c r="M46" s="12">
        <f t="shared" si="5"/>
        <v>1.8100000000122236</v>
      </c>
      <c r="N46" s="12">
        <f t="shared" si="5"/>
        <v>1.2223555501122974E-11</v>
      </c>
    </row>
    <row r="47" spans="1:14" x14ac:dyDescent="0.2">
      <c r="A47" s="20" t="s">
        <v>31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</row>
    <row r="48" spans="1:14" x14ac:dyDescent="0.2">
      <c r="A48" s="26" t="s">
        <v>40</v>
      </c>
      <c r="B48" s="12">
        <f>SUM(C48:N48)</f>
        <v>116490.27</v>
      </c>
      <c r="C48" s="25"/>
      <c r="D48" s="25"/>
      <c r="E48" s="28">
        <v>38740.86</v>
      </c>
      <c r="F48" s="25"/>
      <c r="G48" s="25"/>
      <c r="H48" s="28" t="s">
        <v>0</v>
      </c>
      <c r="I48" s="25"/>
      <c r="J48" s="25"/>
      <c r="K48" s="25">
        <v>38749.410000000003</v>
      </c>
      <c r="L48" s="28" t="s">
        <v>0</v>
      </c>
      <c r="M48" s="25"/>
      <c r="N48" s="25">
        <v>39000</v>
      </c>
    </row>
    <row r="49" spans="1:14" x14ac:dyDescent="0.2">
      <c r="A49" s="27" t="s">
        <v>53</v>
      </c>
      <c r="B49" s="12">
        <f>SUM(C49:N49)</f>
        <v>219.42</v>
      </c>
      <c r="C49" s="28">
        <v>136.5</v>
      </c>
      <c r="D49" s="28">
        <v>59.14</v>
      </c>
      <c r="E49" s="28">
        <v>2.4900000000000002</v>
      </c>
      <c r="F49" s="28">
        <v>1.38</v>
      </c>
      <c r="G49" s="28">
        <v>1.26</v>
      </c>
      <c r="H49" s="28">
        <v>0.59</v>
      </c>
      <c r="I49" s="28">
        <v>0</v>
      </c>
      <c r="J49" s="28">
        <v>0</v>
      </c>
      <c r="K49" s="28">
        <v>16.25</v>
      </c>
      <c r="L49" s="28">
        <v>1.81</v>
      </c>
      <c r="M49" s="28" t="s">
        <v>0</v>
      </c>
      <c r="N49" s="28" t="s">
        <v>0</v>
      </c>
    </row>
    <row r="50" spans="1:14" x14ac:dyDescent="0.2">
      <c r="A50" s="15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</row>
    <row r="51" spans="1:14" x14ac:dyDescent="0.2">
      <c r="A51" s="33" t="s">
        <v>32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</row>
    <row r="52" spans="1:14" x14ac:dyDescent="0.2">
      <c r="A52" s="27" t="s">
        <v>47</v>
      </c>
      <c r="B52" s="12">
        <f>SUM(C52:N52)</f>
        <v>-294332.44</v>
      </c>
      <c r="C52" s="12" t="s">
        <v>0</v>
      </c>
      <c r="D52" s="12">
        <v>-174759.25</v>
      </c>
      <c r="E52" s="12">
        <v>-40000</v>
      </c>
      <c r="F52" s="12">
        <v>-2.4900000000000002</v>
      </c>
      <c r="G52" s="12">
        <v>-1.38</v>
      </c>
      <c r="H52" s="12">
        <v>-1801.26</v>
      </c>
      <c r="I52" s="12" t="s">
        <v>0</v>
      </c>
      <c r="J52" s="12" t="s">
        <v>0</v>
      </c>
      <c r="K52" s="12" t="s">
        <v>0</v>
      </c>
      <c r="L52" s="12">
        <v>-38766.25</v>
      </c>
      <c r="M52" s="12">
        <v>-1.81</v>
      </c>
      <c r="N52" s="12">
        <v>-39000</v>
      </c>
    </row>
    <row r="53" spans="1:14" x14ac:dyDescent="0.2">
      <c r="A53" s="27" t="s">
        <v>54</v>
      </c>
      <c r="B53" s="12">
        <f>SUM(C53:N53)</f>
        <v>0</v>
      </c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</row>
    <row r="54" spans="1:14" x14ac:dyDescent="0.2">
      <c r="A54" s="15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</row>
    <row r="55" spans="1:14" x14ac:dyDescent="0.2">
      <c r="A55" s="15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</row>
    <row r="56" spans="1:14" x14ac:dyDescent="0.2">
      <c r="A56" s="3" t="s">
        <v>74</v>
      </c>
      <c r="B56" s="14">
        <f>SUM(B46:B55)</f>
        <v>0</v>
      </c>
      <c r="C56" s="14">
        <f>SUM(C46:C55)</f>
        <v>177759.25</v>
      </c>
      <c r="D56" s="14">
        <f t="shared" ref="D56:N56" si="6">SUM(D46:D55)</f>
        <v>3059.140000000014</v>
      </c>
      <c r="E56" s="14">
        <f t="shared" si="6"/>
        <v>1802.4900000000125</v>
      </c>
      <c r="F56" s="14">
        <f t="shared" si="6"/>
        <v>1801.3800000000126</v>
      </c>
      <c r="G56" s="14">
        <f t="shared" si="6"/>
        <v>1801.2600000000125</v>
      </c>
      <c r="H56" s="14">
        <f t="shared" si="6"/>
        <v>0.5900000000124237</v>
      </c>
      <c r="I56" s="14">
        <f t="shared" si="6"/>
        <v>0.5900000000124237</v>
      </c>
      <c r="J56" s="14">
        <f t="shared" si="6"/>
        <v>0.5900000000124237</v>
      </c>
      <c r="K56" s="14">
        <f t="shared" si="6"/>
        <v>38766.250000000015</v>
      </c>
      <c r="L56" s="14">
        <f t="shared" si="6"/>
        <v>1.8100000000122236</v>
      </c>
      <c r="M56" s="14">
        <f t="shared" si="6"/>
        <v>1.2223555501122974E-11</v>
      </c>
      <c r="N56" s="14">
        <f t="shared" si="6"/>
        <v>0</v>
      </c>
    </row>
    <row r="57" spans="1:14" x14ac:dyDescent="0.2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</row>
    <row r="58" spans="1:14" x14ac:dyDescent="0.2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</row>
    <row r="59" spans="1:14" x14ac:dyDescent="0.2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</row>
    <row r="60" spans="1:14" ht="13.5" thickBot="1" x14ac:dyDescent="0.25">
      <c r="A60" s="33" t="s">
        <v>19</v>
      </c>
      <c r="B60" s="18" t="s">
        <v>75</v>
      </c>
      <c r="C60" s="12"/>
      <c r="D60" s="18" t="s">
        <v>69</v>
      </c>
      <c r="F60" s="12"/>
      <c r="G60" s="66" t="s">
        <v>35</v>
      </c>
      <c r="H60" s="66"/>
      <c r="I60" s="66"/>
      <c r="J60" s="12"/>
      <c r="K60" s="66" t="s">
        <v>61</v>
      </c>
      <c r="L60" s="66"/>
      <c r="M60" s="66"/>
      <c r="N60" s="12"/>
    </row>
    <row r="61" spans="1:14" x14ac:dyDescent="0.2">
      <c r="B61" s="12"/>
      <c r="C61" s="12"/>
      <c r="D61" s="13"/>
      <c r="F61" s="12"/>
      <c r="G61" s="12"/>
      <c r="H61" s="12"/>
      <c r="I61" s="12"/>
      <c r="J61" s="12"/>
      <c r="K61" s="12"/>
      <c r="L61" s="12"/>
      <c r="M61" s="12"/>
      <c r="N61" s="41" t="s">
        <v>66</v>
      </c>
    </row>
    <row r="62" spans="1:14" x14ac:dyDescent="0.2">
      <c r="A62" t="s">
        <v>28</v>
      </c>
      <c r="B62" s="12">
        <f>SUM(B56)</f>
        <v>0</v>
      </c>
      <c r="C62" s="12"/>
      <c r="D62" s="13">
        <v>177622.75</v>
      </c>
      <c r="F62" s="12"/>
      <c r="G62" s="67" t="s">
        <v>76</v>
      </c>
      <c r="H62" s="68"/>
      <c r="I62" s="14">
        <v>1602877.97</v>
      </c>
      <c r="J62" s="12"/>
      <c r="K62" s="36" t="s">
        <v>62</v>
      </c>
      <c r="L62" s="37" t="s">
        <v>69</v>
      </c>
      <c r="M62" s="37" t="s">
        <v>75</v>
      </c>
      <c r="N62" s="42" t="s">
        <v>78</v>
      </c>
    </row>
    <row r="63" spans="1:14" x14ac:dyDescent="0.2">
      <c r="A63" t="s">
        <v>29</v>
      </c>
      <c r="B63" s="12">
        <f>B23</f>
        <v>379.41999999995664</v>
      </c>
      <c r="C63" s="12"/>
      <c r="D63" s="13">
        <v>255.22</v>
      </c>
      <c r="F63" s="12"/>
      <c r="G63" s="12" t="s">
        <v>34</v>
      </c>
      <c r="H63" s="12">
        <f>B12</f>
        <v>155000</v>
      </c>
      <c r="I63" s="12"/>
      <c r="J63" s="12"/>
      <c r="K63" s="28" t="s">
        <v>63</v>
      </c>
      <c r="L63" s="35">
        <v>82.4101</v>
      </c>
      <c r="M63" s="35">
        <v>99.979600000000005</v>
      </c>
      <c r="N63" s="12"/>
    </row>
    <row r="64" spans="1:14" x14ac:dyDescent="0.2">
      <c r="A64" t="s">
        <v>0</v>
      </c>
      <c r="B64" s="12" t="s">
        <v>0</v>
      </c>
      <c r="C64" s="12"/>
      <c r="D64" s="13" t="s">
        <v>0</v>
      </c>
      <c r="F64" s="12"/>
      <c r="G64" s="12" t="s">
        <v>33</v>
      </c>
      <c r="H64" s="45">
        <f>SUM(B49)</f>
        <v>219.42</v>
      </c>
      <c r="I64" s="12"/>
      <c r="J64" s="12"/>
      <c r="K64" s="12"/>
      <c r="L64" s="12"/>
      <c r="M64" s="12"/>
      <c r="N64" s="12"/>
    </row>
    <row r="65" spans="1:14" x14ac:dyDescent="0.2">
      <c r="A65" t="s">
        <v>56</v>
      </c>
      <c r="B65" s="12">
        <v>1425000</v>
      </c>
      <c r="C65" s="12"/>
      <c r="D65" s="13">
        <v>1425000</v>
      </c>
      <c r="F65" s="12"/>
      <c r="G65" s="12" t="s">
        <v>0</v>
      </c>
      <c r="H65" s="22">
        <v>0</v>
      </c>
      <c r="I65" s="12"/>
      <c r="J65" s="12"/>
      <c r="K65" s="28" t="s">
        <v>64</v>
      </c>
      <c r="L65" s="12">
        <v>300895757</v>
      </c>
      <c r="M65" s="12">
        <v>411420098</v>
      </c>
      <c r="N65" s="12"/>
    </row>
    <row r="66" spans="1:14" x14ac:dyDescent="0.2">
      <c r="A66" t="s">
        <v>0</v>
      </c>
      <c r="B66" s="22" t="s">
        <v>0</v>
      </c>
      <c r="C66" s="12"/>
      <c r="D66" s="24" t="s">
        <v>0</v>
      </c>
      <c r="E66" s="10" t="s">
        <v>0</v>
      </c>
      <c r="F66" s="12" t="s">
        <v>0</v>
      </c>
      <c r="G66" s="12" t="s">
        <v>0</v>
      </c>
      <c r="H66" s="12"/>
      <c r="I66" s="12">
        <f>SUM(H63:H65)</f>
        <v>155219.42000000001</v>
      </c>
      <c r="J66" s="12"/>
      <c r="K66" s="28" t="s">
        <v>65</v>
      </c>
      <c r="L66" s="12">
        <v>265772572.5</v>
      </c>
      <c r="M66" s="12">
        <v>381871318</v>
      </c>
      <c r="N66" s="12"/>
    </row>
    <row r="67" spans="1:14" x14ac:dyDescent="0.2">
      <c r="A67" s="2" t="s">
        <v>0</v>
      </c>
      <c r="B67" s="14">
        <f>SUM(B62:B66)</f>
        <v>1425379.42</v>
      </c>
      <c r="C67" s="12"/>
      <c r="D67" s="23">
        <f>SUM(D62:D66)</f>
        <v>1602877.97</v>
      </c>
      <c r="F67" s="12"/>
      <c r="G67" s="44" t="s">
        <v>79</v>
      </c>
      <c r="H67" s="43"/>
      <c r="I67" s="12">
        <f>SUM(B16)</f>
        <v>-309000</v>
      </c>
      <c r="J67" s="12"/>
      <c r="K67" s="12"/>
      <c r="L67" s="12"/>
      <c r="M67" s="12"/>
      <c r="N67" s="12"/>
    </row>
    <row r="68" spans="1:14" x14ac:dyDescent="0.2">
      <c r="A68" t="s">
        <v>0</v>
      </c>
      <c r="B68" s="14" t="s">
        <v>0</v>
      </c>
      <c r="C68" s="12"/>
      <c r="D68" s="23" t="s">
        <v>0</v>
      </c>
      <c r="E68" s="10" t="s">
        <v>0</v>
      </c>
      <c r="F68" s="12"/>
      <c r="G68" s="64" t="s">
        <v>0</v>
      </c>
      <c r="H68" s="64"/>
      <c r="I68" s="12" t="s">
        <v>0</v>
      </c>
      <c r="J68" s="12"/>
      <c r="K68" s="28" t="s">
        <v>64</v>
      </c>
      <c r="L68" s="12">
        <f>SUM(L65)/L63</f>
        <v>3651199.9985438678</v>
      </c>
      <c r="M68" s="12">
        <f>SUM(M65)/M63</f>
        <v>4115040.448251443</v>
      </c>
      <c r="N68" s="12">
        <f>SUM(M68-L68)</f>
        <v>463840.44970757514</v>
      </c>
    </row>
    <row r="69" spans="1:14" x14ac:dyDescent="0.2">
      <c r="A69" s="34" t="s">
        <v>57</v>
      </c>
      <c r="B69" s="25">
        <v>3651200</v>
      </c>
      <c r="C69" s="12"/>
      <c r="D69" s="13">
        <v>3651200</v>
      </c>
      <c r="E69" s="10" t="s">
        <v>0</v>
      </c>
      <c r="F69" s="12"/>
      <c r="G69" s="44" t="s">
        <v>81</v>
      </c>
      <c r="H69" s="43"/>
      <c r="I69" s="12">
        <f>B17</f>
        <v>-23672.71</v>
      </c>
      <c r="J69" s="12"/>
      <c r="K69" s="28" t="s">
        <v>65</v>
      </c>
      <c r="L69" s="12">
        <f>SUM(L66)/L63</f>
        <v>3225000</v>
      </c>
      <c r="M69" s="12">
        <f>SUM(M66)/M63</f>
        <v>3819492.3564407136</v>
      </c>
      <c r="N69" s="12">
        <f>SUM(M69-L69)</f>
        <v>594492.35644071363</v>
      </c>
    </row>
    <row r="70" spans="1:14" x14ac:dyDescent="0.2">
      <c r="A70" s="34" t="s">
        <v>60</v>
      </c>
      <c r="B70" s="12">
        <v>3225000</v>
      </c>
      <c r="C70" s="12"/>
      <c r="D70" s="13">
        <v>3225000</v>
      </c>
      <c r="F70" s="12"/>
      <c r="G70" s="44" t="s">
        <v>41</v>
      </c>
      <c r="H70" s="43"/>
      <c r="I70" s="12">
        <f>B22</f>
        <v>0</v>
      </c>
      <c r="J70" s="12"/>
      <c r="K70" s="12"/>
      <c r="L70" s="12"/>
      <c r="M70" s="12"/>
      <c r="N70" s="12"/>
    </row>
    <row r="71" spans="1:14" x14ac:dyDescent="0.2">
      <c r="A71" s="34" t="s">
        <v>82</v>
      </c>
      <c r="B71" s="12">
        <v>-316000</v>
      </c>
      <c r="C71" s="12"/>
      <c r="D71" s="13">
        <v>-625000</v>
      </c>
      <c r="F71" s="12"/>
      <c r="G71" s="12"/>
      <c r="H71" s="12"/>
      <c r="I71" s="12"/>
      <c r="J71" s="12"/>
      <c r="K71" s="12"/>
      <c r="L71" s="12"/>
      <c r="M71" s="12"/>
      <c r="N71" s="12"/>
    </row>
    <row r="72" spans="1:14" x14ac:dyDescent="0.2">
      <c r="A72" s="34" t="s">
        <v>0</v>
      </c>
      <c r="B72" s="28" t="s">
        <v>0</v>
      </c>
      <c r="C72" s="12"/>
      <c r="D72" s="13" t="s">
        <v>0</v>
      </c>
      <c r="F72" s="12"/>
      <c r="G72" s="43" t="s">
        <v>39</v>
      </c>
      <c r="H72" s="43"/>
      <c r="I72" s="12">
        <f>B21</f>
        <v>0</v>
      </c>
      <c r="J72" s="12"/>
      <c r="K72" s="12"/>
      <c r="L72" s="12"/>
      <c r="M72" s="12"/>
      <c r="N72" s="12"/>
    </row>
    <row r="73" spans="1:14" x14ac:dyDescent="0.2">
      <c r="A73" s="34" t="s">
        <v>59</v>
      </c>
      <c r="B73" s="12">
        <v>463840.45</v>
      </c>
      <c r="C73" s="12"/>
      <c r="D73" s="13">
        <v>1677795.48</v>
      </c>
      <c r="F73" s="12"/>
      <c r="G73" s="25" t="s">
        <v>42</v>
      </c>
      <c r="H73" s="12"/>
      <c r="I73" s="12">
        <f>SUM(B18:B20)</f>
        <v>-45.26</v>
      </c>
      <c r="J73" s="12"/>
      <c r="K73" s="12"/>
      <c r="L73" s="12"/>
      <c r="M73" s="12"/>
      <c r="N73" s="12"/>
    </row>
    <row r="74" spans="1:14" x14ac:dyDescent="0.2">
      <c r="A74" s="34" t="s">
        <v>84</v>
      </c>
      <c r="B74" s="12">
        <v>594492.36</v>
      </c>
      <c r="C74" s="12"/>
      <c r="D74" s="13">
        <v>87460.33</v>
      </c>
      <c r="F74" s="12"/>
      <c r="G74" s="12"/>
      <c r="H74" s="12"/>
      <c r="I74" s="12"/>
      <c r="J74" s="12"/>
      <c r="K74" s="12"/>
      <c r="L74" s="12"/>
      <c r="M74" s="12"/>
      <c r="N74" s="12"/>
    </row>
    <row r="75" spans="1:14" x14ac:dyDescent="0.2">
      <c r="A75" s="34" t="s">
        <v>0</v>
      </c>
      <c r="B75" s="12" t="s">
        <v>0</v>
      </c>
      <c r="C75" s="12"/>
      <c r="D75" s="13" t="s">
        <v>0</v>
      </c>
      <c r="F75" s="12"/>
      <c r="G75" s="12"/>
      <c r="H75" s="12"/>
      <c r="I75" s="12"/>
      <c r="J75" s="12"/>
      <c r="K75" s="12"/>
      <c r="L75" s="12"/>
      <c r="M75" s="12"/>
      <c r="N75" s="12"/>
    </row>
    <row r="76" spans="1:14" ht="13.5" thickBot="1" x14ac:dyDescent="0.25">
      <c r="A76" s="10" t="s">
        <v>45</v>
      </c>
      <c r="B76" s="12">
        <v>-38750</v>
      </c>
      <c r="C76" s="12"/>
      <c r="D76" s="13">
        <v>-38750</v>
      </c>
      <c r="F76" s="12"/>
      <c r="G76" s="63" t="s">
        <v>77</v>
      </c>
      <c r="H76" s="64"/>
      <c r="I76" s="21">
        <f>SUM(I62:I75)</f>
        <v>1425379.42</v>
      </c>
      <c r="J76" s="12"/>
      <c r="K76" s="12"/>
      <c r="L76" s="12"/>
      <c r="M76" s="12"/>
      <c r="N76" s="12"/>
    </row>
    <row r="77" spans="1:14" ht="13.5" thickTop="1" x14ac:dyDescent="0.2">
      <c r="A77" s="10" t="s">
        <v>46</v>
      </c>
      <c r="B77" s="12">
        <v>-2875</v>
      </c>
      <c r="C77" s="12"/>
      <c r="D77" s="13">
        <v>-2875</v>
      </c>
      <c r="F77" s="12"/>
      <c r="G77" s="12"/>
      <c r="H77" s="12"/>
      <c r="I77" s="12"/>
      <c r="J77" s="12"/>
      <c r="K77" s="12"/>
      <c r="L77" s="12"/>
      <c r="M77" s="12"/>
      <c r="N77" s="12"/>
    </row>
    <row r="78" spans="1:14" x14ac:dyDescent="0.2">
      <c r="A78" s="34" t="s">
        <v>58</v>
      </c>
      <c r="B78" s="12">
        <v>-3955.83</v>
      </c>
      <c r="C78" s="12"/>
      <c r="D78" s="13">
        <v>-7602.74</v>
      </c>
      <c r="F78" s="12"/>
      <c r="G78" s="12"/>
      <c r="H78" s="12"/>
      <c r="I78" s="12"/>
      <c r="J78" s="12"/>
      <c r="K78" s="12"/>
      <c r="L78" s="12"/>
      <c r="M78" s="12"/>
      <c r="N78" s="12"/>
    </row>
    <row r="79" spans="1:14" x14ac:dyDescent="0.2">
      <c r="C79" s="12"/>
      <c r="D79" s="7"/>
      <c r="F79" s="12"/>
      <c r="G79" s="12"/>
      <c r="H79" s="12"/>
      <c r="I79" s="12"/>
      <c r="J79" s="12"/>
      <c r="K79" s="12"/>
      <c r="L79" s="12"/>
      <c r="M79" s="12"/>
      <c r="N79" s="12"/>
    </row>
    <row r="80" spans="1:14" ht="13.5" thickBot="1" x14ac:dyDescent="0.25">
      <c r="A80" s="3" t="s">
        <v>30</v>
      </c>
      <c r="B80" s="17">
        <f>SUM(B67:B79)</f>
        <v>8998331.3999999985</v>
      </c>
      <c r="C80" s="12"/>
      <c r="D80" s="19">
        <f>SUM(D67:D79)</f>
        <v>9570106.0399999991</v>
      </c>
      <c r="F80" s="12"/>
      <c r="G80" s="12"/>
      <c r="H80" s="12"/>
      <c r="I80" s="12"/>
      <c r="J80" s="12"/>
      <c r="K80" s="12"/>
      <c r="L80" s="12"/>
      <c r="M80" s="12"/>
      <c r="N80" s="12"/>
    </row>
    <row r="81" spans="3:14" ht="13.5" thickTop="1" x14ac:dyDescent="0.2">
      <c r="C81" s="12"/>
      <c r="D81" s="7"/>
      <c r="F81" s="12"/>
      <c r="G81" s="12"/>
      <c r="H81" s="12"/>
      <c r="I81" s="12"/>
      <c r="J81" s="12"/>
      <c r="K81" s="12"/>
      <c r="L81" s="12"/>
      <c r="M81" s="12"/>
      <c r="N81" s="12"/>
    </row>
  </sheetData>
  <mergeCells count="4">
    <mergeCell ref="A1:B1"/>
    <mergeCell ref="G60:I60"/>
    <mergeCell ref="K60:M60"/>
    <mergeCell ref="G62:H62"/>
  </mergeCells>
  <printOptions horizontalCentered="1"/>
  <pageMargins left="0.15748031496062992" right="0.15748031496062992" top="0.19685039370078741" bottom="0.19685039370078741" header="0.51181102362204722" footer="0.51181102362204722"/>
  <pageSetup paperSize="8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6"/>
  <sheetViews>
    <sheetView tabSelected="1" workbookViewId="0">
      <selection activeCell="B9" sqref="B9"/>
    </sheetView>
  </sheetViews>
  <sheetFormatPr defaultRowHeight="12.75" x14ac:dyDescent="0.2"/>
  <cols>
    <col min="1" max="1" width="22.7109375" customWidth="1"/>
    <col min="2" max="2" width="11.140625" customWidth="1"/>
    <col min="3" max="3" width="5.7109375" customWidth="1"/>
    <col min="4" max="4" width="11.140625" customWidth="1"/>
    <col min="5" max="5" width="5.7109375" customWidth="1"/>
    <col min="6" max="6" width="11.140625" customWidth="1"/>
    <col min="7" max="7" width="5.7109375" customWidth="1"/>
    <col min="8" max="8" width="11.140625" customWidth="1"/>
    <col min="9" max="9" width="5.7109375" customWidth="1"/>
    <col min="10" max="10" width="11.140625" customWidth="1"/>
    <col min="11" max="11" width="5.7109375" customWidth="1"/>
    <col min="12" max="12" width="11.140625" customWidth="1"/>
    <col min="13" max="13" width="5.7109375" customWidth="1"/>
    <col min="14" max="14" width="11.140625" customWidth="1"/>
    <col min="15" max="15" width="10.7109375" customWidth="1"/>
    <col min="16" max="16" width="11.140625" customWidth="1"/>
    <col min="17" max="17" width="5.7109375" customWidth="1"/>
    <col min="18" max="18" width="11.140625" customWidth="1"/>
    <col min="19" max="19" width="5.7109375" customWidth="1"/>
    <col min="20" max="20" width="11.140625" customWidth="1"/>
  </cols>
  <sheetData>
    <row r="2" spans="1:20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20" x14ac:dyDescent="0.2">
      <c r="R3" s="7"/>
      <c r="S3" s="7"/>
      <c r="T3" s="7"/>
    </row>
    <row r="4" spans="1:20" ht="13.5" thickBot="1" x14ac:dyDescent="0.25">
      <c r="A4" s="62" t="s">
        <v>0</v>
      </c>
      <c r="B4" s="69" t="s">
        <v>36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33"/>
      <c r="P4" s="69" t="s">
        <v>2</v>
      </c>
      <c r="Q4" s="69"/>
      <c r="R4" s="69"/>
      <c r="S4" s="69"/>
      <c r="T4" s="69"/>
    </row>
    <row r="5" spans="1:20" x14ac:dyDescent="0.2">
      <c r="R5" s="7"/>
      <c r="S5" s="7"/>
      <c r="T5" s="7"/>
    </row>
    <row r="6" spans="1:20" ht="13.5" thickBot="1" x14ac:dyDescent="0.25">
      <c r="B6" s="46" t="s">
        <v>83</v>
      </c>
      <c r="C6" s="60"/>
      <c r="D6" s="4" t="s">
        <v>71</v>
      </c>
      <c r="E6" s="30"/>
      <c r="F6" s="40" t="s">
        <v>70</v>
      </c>
      <c r="G6" s="30"/>
      <c r="H6" s="4" t="s">
        <v>49</v>
      </c>
      <c r="I6" s="30"/>
      <c r="J6" s="38" t="s">
        <v>44</v>
      </c>
      <c r="L6" s="4" t="s">
        <v>37</v>
      </c>
      <c r="N6" s="38" t="s">
        <v>18</v>
      </c>
      <c r="P6" s="4" t="s">
        <v>17</v>
      </c>
      <c r="Q6" s="2"/>
      <c r="R6" s="38" t="s">
        <v>4</v>
      </c>
      <c r="S6" s="7"/>
      <c r="T6" s="4" t="s">
        <v>3</v>
      </c>
    </row>
    <row r="7" spans="1:20" x14ac:dyDescent="0.2">
      <c r="B7" s="6"/>
      <c r="C7" s="2"/>
      <c r="D7" s="2"/>
      <c r="E7" s="6"/>
      <c r="F7" s="6"/>
      <c r="G7" s="6"/>
      <c r="H7" s="2"/>
      <c r="I7" s="6"/>
      <c r="J7" s="6"/>
      <c r="L7" s="2"/>
      <c r="N7" s="6"/>
      <c r="P7" s="2"/>
      <c r="Q7" s="2"/>
      <c r="R7" s="6"/>
      <c r="S7" s="7"/>
      <c r="T7" s="2"/>
    </row>
    <row r="8" spans="1:20" x14ac:dyDescent="0.2">
      <c r="B8" s="7"/>
      <c r="C8" s="34"/>
      <c r="D8" s="34"/>
      <c r="E8" s="7"/>
      <c r="F8" s="7"/>
      <c r="G8" s="7"/>
      <c r="H8" s="34"/>
      <c r="I8" s="7"/>
      <c r="J8" s="7"/>
      <c r="L8" s="34"/>
      <c r="N8" s="7"/>
      <c r="R8" s="7"/>
      <c r="S8" s="7"/>
      <c r="T8" s="34"/>
    </row>
    <row r="9" spans="1:20" x14ac:dyDescent="0.2">
      <c r="A9" t="s">
        <v>5</v>
      </c>
      <c r="B9" s="8">
        <v>0</v>
      </c>
      <c r="C9" s="32"/>
      <c r="D9" s="32">
        <v>136.5</v>
      </c>
      <c r="E9" s="8"/>
      <c r="F9" s="8">
        <v>33.89</v>
      </c>
      <c r="G9" s="8"/>
      <c r="H9" s="32">
        <v>1783.09</v>
      </c>
      <c r="I9" s="8"/>
      <c r="J9" s="8">
        <v>2764.54</v>
      </c>
      <c r="L9" s="32">
        <v>7083.42</v>
      </c>
      <c r="N9" s="8">
        <v>37550.379999999997</v>
      </c>
      <c r="P9" s="1">
        <v>32828.49</v>
      </c>
      <c r="Q9" s="1"/>
      <c r="R9" s="8">
        <v>26560.53</v>
      </c>
      <c r="S9" s="7"/>
      <c r="T9" s="32">
        <v>24520.15</v>
      </c>
    </row>
    <row r="10" spans="1:20" x14ac:dyDescent="0.2">
      <c r="B10" s="8"/>
      <c r="C10" s="32"/>
      <c r="D10" s="32"/>
      <c r="E10" s="8"/>
      <c r="F10" s="8"/>
      <c r="G10" s="8"/>
      <c r="H10" s="32" t="s">
        <v>0</v>
      </c>
      <c r="I10" s="8"/>
      <c r="J10" s="8"/>
      <c r="L10" s="32">
        <v>355.06</v>
      </c>
      <c r="N10" s="8"/>
      <c r="P10" s="1"/>
      <c r="Q10" s="1"/>
      <c r="R10" s="8"/>
      <c r="S10" s="7"/>
      <c r="T10" s="32"/>
    </row>
    <row r="11" spans="1:20" x14ac:dyDescent="0.2">
      <c r="B11" s="8"/>
      <c r="C11" s="32"/>
      <c r="D11" s="32"/>
      <c r="E11" s="8"/>
      <c r="F11" s="8"/>
      <c r="G11" s="8"/>
      <c r="H11" s="32" t="s">
        <v>0</v>
      </c>
      <c r="I11" s="8"/>
      <c r="J11" s="8"/>
      <c r="L11" s="32" t="s">
        <v>0</v>
      </c>
      <c r="N11" s="8"/>
      <c r="P11" s="1"/>
      <c r="Q11" s="1"/>
      <c r="R11" s="8"/>
      <c r="S11" s="7"/>
      <c r="T11" s="32"/>
    </row>
    <row r="12" spans="1:20" x14ac:dyDescent="0.2">
      <c r="A12" t="s">
        <v>6</v>
      </c>
      <c r="B12" s="8">
        <v>0</v>
      </c>
      <c r="C12" s="32"/>
      <c r="D12" s="32">
        <v>59.14</v>
      </c>
      <c r="E12" s="8"/>
      <c r="F12" s="8">
        <v>33.909999999999997</v>
      </c>
      <c r="G12" s="8"/>
      <c r="H12" s="32">
        <v>2102.87</v>
      </c>
      <c r="I12" s="8"/>
      <c r="J12" s="8">
        <v>2519.9499999999998</v>
      </c>
      <c r="L12" s="32">
        <v>2739.04</v>
      </c>
      <c r="N12" s="8">
        <v>35919.019999999997</v>
      </c>
      <c r="P12" s="1">
        <v>30965.9</v>
      </c>
      <c r="Q12" s="1"/>
      <c r="R12" s="8">
        <v>24885.07</v>
      </c>
      <c r="S12" s="7"/>
      <c r="T12" s="32">
        <v>24047.75</v>
      </c>
    </row>
    <row r="13" spans="1:20" x14ac:dyDescent="0.2">
      <c r="B13" s="8"/>
      <c r="C13" s="32"/>
      <c r="D13" s="32"/>
      <c r="E13" s="8"/>
      <c r="F13" s="8"/>
      <c r="G13" s="8"/>
      <c r="H13" s="32" t="s">
        <v>0</v>
      </c>
      <c r="I13" s="8"/>
      <c r="J13" s="8"/>
      <c r="L13" s="32">
        <v>150.06</v>
      </c>
      <c r="N13" s="8"/>
      <c r="P13" s="1"/>
      <c r="Q13" s="1"/>
      <c r="R13" s="8"/>
      <c r="S13" s="7"/>
      <c r="T13" s="32"/>
    </row>
    <row r="14" spans="1:20" x14ac:dyDescent="0.2">
      <c r="A14" t="s">
        <v>0</v>
      </c>
      <c r="B14" s="8"/>
      <c r="C14" s="32"/>
      <c r="D14" s="32"/>
      <c r="E14" s="8"/>
      <c r="F14" s="8"/>
      <c r="G14" s="8"/>
      <c r="H14" s="32"/>
      <c r="I14" s="8"/>
      <c r="J14" s="8"/>
      <c r="L14" s="32"/>
      <c r="N14" s="8"/>
      <c r="P14" s="1"/>
      <c r="Q14" s="1"/>
      <c r="R14" s="8"/>
      <c r="S14" s="7"/>
      <c r="T14" s="32"/>
    </row>
    <row r="15" spans="1:20" x14ac:dyDescent="0.2">
      <c r="A15" t="s">
        <v>7</v>
      </c>
      <c r="B15" s="8">
        <v>0</v>
      </c>
      <c r="C15" s="32"/>
      <c r="D15" s="32">
        <v>2.4900000000000002</v>
      </c>
      <c r="E15" s="8"/>
      <c r="F15" s="8">
        <v>45.28</v>
      </c>
      <c r="G15" s="8"/>
      <c r="H15" s="32">
        <v>1926.7</v>
      </c>
      <c r="I15" s="8"/>
      <c r="J15" s="8">
        <v>2983.09</v>
      </c>
      <c r="L15" s="32">
        <v>2192.7600000000002</v>
      </c>
      <c r="N15" s="8">
        <v>36419.82</v>
      </c>
      <c r="P15" s="1">
        <v>34553.71</v>
      </c>
      <c r="Q15" s="1"/>
      <c r="R15" s="8">
        <v>24523.27</v>
      </c>
      <c r="S15" s="7"/>
      <c r="T15" s="32">
        <v>25803.040000000001</v>
      </c>
    </row>
    <row r="16" spans="1:20" x14ac:dyDescent="0.2">
      <c r="B16" s="8"/>
      <c r="C16" s="32"/>
      <c r="D16" s="32"/>
      <c r="E16" s="8"/>
      <c r="F16" s="8"/>
      <c r="G16" s="8"/>
      <c r="H16" s="32"/>
      <c r="I16" s="8"/>
      <c r="J16" s="8"/>
      <c r="L16" s="32"/>
      <c r="N16" s="8"/>
      <c r="P16" s="1"/>
      <c r="Q16" s="1"/>
      <c r="R16" s="8"/>
      <c r="S16" s="7"/>
      <c r="T16" s="32"/>
    </row>
    <row r="17" spans="1:20" x14ac:dyDescent="0.2">
      <c r="A17" t="s">
        <v>8</v>
      </c>
      <c r="B17" s="8">
        <v>0</v>
      </c>
      <c r="C17" s="32"/>
      <c r="D17" s="32">
        <v>1.38</v>
      </c>
      <c r="E17" s="8"/>
      <c r="F17" s="8">
        <v>63.94</v>
      </c>
      <c r="G17" s="8"/>
      <c r="H17" s="32">
        <v>1876.86</v>
      </c>
      <c r="I17" s="8"/>
      <c r="J17" s="8">
        <v>2727.81</v>
      </c>
      <c r="L17" s="32">
        <v>1861.61</v>
      </c>
      <c r="N17" s="8">
        <v>34052.239999999998</v>
      </c>
      <c r="P17" s="1">
        <v>33935.800000000003</v>
      </c>
      <c r="Q17" s="1"/>
      <c r="R17" s="8">
        <v>26671.19</v>
      </c>
      <c r="S17" s="7"/>
      <c r="T17" s="32">
        <v>25045.74</v>
      </c>
    </row>
    <row r="18" spans="1:20" x14ac:dyDescent="0.2">
      <c r="B18" s="8" t="s">
        <v>0</v>
      </c>
      <c r="C18" s="32"/>
      <c r="D18" s="32" t="s">
        <v>0</v>
      </c>
      <c r="E18" s="8"/>
      <c r="F18" s="8" t="s">
        <v>0</v>
      </c>
      <c r="G18" s="8"/>
      <c r="H18" s="32"/>
      <c r="I18" s="8"/>
      <c r="J18" s="8" t="s">
        <v>0</v>
      </c>
      <c r="L18" s="32"/>
      <c r="N18" s="8">
        <v>0.31</v>
      </c>
      <c r="P18" s="1"/>
      <c r="Q18" s="1"/>
      <c r="R18" s="8"/>
      <c r="S18" s="7"/>
      <c r="T18" s="32"/>
    </row>
    <row r="19" spans="1:20" x14ac:dyDescent="0.2">
      <c r="B19" s="8"/>
      <c r="C19" s="32"/>
      <c r="D19" s="32"/>
      <c r="E19" s="8"/>
      <c r="F19" s="8"/>
      <c r="G19" s="8"/>
      <c r="H19" s="32"/>
      <c r="I19" s="8"/>
      <c r="J19" s="8"/>
      <c r="L19" s="32"/>
      <c r="N19" s="8"/>
      <c r="P19" s="1"/>
      <c r="Q19" s="1"/>
      <c r="R19" s="8"/>
      <c r="S19" s="7"/>
      <c r="T19" s="32"/>
    </row>
    <row r="20" spans="1:20" x14ac:dyDescent="0.2">
      <c r="A20" t="s">
        <v>9</v>
      </c>
      <c r="B20" s="8">
        <v>0</v>
      </c>
      <c r="C20" s="32"/>
      <c r="D20" s="32">
        <v>1.26</v>
      </c>
      <c r="E20" s="8"/>
      <c r="F20" s="8">
        <v>61.99</v>
      </c>
      <c r="G20" s="8"/>
      <c r="H20" s="32">
        <v>2137.1799999999998</v>
      </c>
      <c r="I20" s="8"/>
      <c r="J20" s="8">
        <v>2911.7</v>
      </c>
      <c r="L20" s="32">
        <v>1769.7</v>
      </c>
      <c r="N20" s="8">
        <v>36076.870000000003</v>
      </c>
      <c r="P20" s="1">
        <v>35557.97</v>
      </c>
      <c r="Q20" s="1"/>
      <c r="R20" s="8">
        <v>26602.2</v>
      </c>
      <c r="S20" s="7"/>
      <c r="T20" s="32">
        <v>24610.04</v>
      </c>
    </row>
    <row r="21" spans="1:20" x14ac:dyDescent="0.2">
      <c r="B21" s="8"/>
      <c r="C21" s="32"/>
      <c r="D21" s="32"/>
      <c r="E21" s="8"/>
      <c r="F21" s="8"/>
      <c r="G21" s="8"/>
      <c r="H21" s="32" t="s">
        <v>0</v>
      </c>
      <c r="I21" s="8"/>
      <c r="J21" s="8"/>
      <c r="L21" s="32">
        <v>890.02</v>
      </c>
      <c r="N21" s="8"/>
      <c r="P21" s="1"/>
      <c r="Q21" s="1"/>
      <c r="R21" s="8"/>
      <c r="S21" s="7"/>
      <c r="T21" s="32"/>
    </row>
    <row r="22" spans="1:20" x14ac:dyDescent="0.2">
      <c r="B22" s="8"/>
      <c r="C22" s="32"/>
      <c r="D22" s="32"/>
      <c r="E22" s="8"/>
      <c r="F22" s="8"/>
      <c r="G22" s="8"/>
      <c r="H22" s="32"/>
      <c r="I22" s="8"/>
      <c r="J22" s="8"/>
      <c r="L22" s="32"/>
      <c r="N22" s="8"/>
      <c r="P22" s="1"/>
      <c r="Q22" s="1"/>
      <c r="R22" s="8"/>
      <c r="S22" s="7"/>
      <c r="T22" s="32"/>
    </row>
    <row r="23" spans="1:20" x14ac:dyDescent="0.2">
      <c r="A23" t="s">
        <v>10</v>
      </c>
      <c r="B23" s="8">
        <v>0</v>
      </c>
      <c r="C23" s="32"/>
      <c r="D23" s="32">
        <v>0.59</v>
      </c>
      <c r="E23" s="8"/>
      <c r="F23" s="8">
        <v>68.680000000000007</v>
      </c>
      <c r="G23" s="8"/>
      <c r="H23" s="32">
        <v>1957.94</v>
      </c>
      <c r="I23" s="8"/>
      <c r="J23" s="8">
        <v>2743.76</v>
      </c>
      <c r="L23" s="32">
        <v>2679.47</v>
      </c>
      <c r="N23" s="8">
        <v>36105.5</v>
      </c>
      <c r="P23" s="1">
        <v>40612.629999999997</v>
      </c>
      <c r="Q23" s="1"/>
      <c r="R23" s="8">
        <v>29213.26</v>
      </c>
      <c r="S23" s="7"/>
      <c r="T23" s="32">
        <v>24589.119999999999</v>
      </c>
    </row>
    <row r="24" spans="1:20" x14ac:dyDescent="0.2">
      <c r="B24" s="8"/>
      <c r="C24" s="32"/>
      <c r="D24" s="32"/>
      <c r="E24" s="8"/>
      <c r="F24" s="8"/>
      <c r="G24" s="8"/>
      <c r="H24" s="32"/>
      <c r="I24" s="8"/>
      <c r="J24" s="8"/>
      <c r="L24" s="32"/>
      <c r="N24" s="8"/>
      <c r="P24" s="1"/>
      <c r="Q24" s="1"/>
      <c r="R24" s="8"/>
      <c r="S24" s="7"/>
      <c r="T24" s="32"/>
    </row>
    <row r="25" spans="1:20" x14ac:dyDescent="0.2">
      <c r="A25" t="s">
        <v>11</v>
      </c>
      <c r="B25" s="8">
        <v>0</v>
      </c>
      <c r="C25" s="32"/>
      <c r="D25" s="32">
        <v>0</v>
      </c>
      <c r="E25" s="8"/>
      <c r="F25" s="8">
        <v>95.91</v>
      </c>
      <c r="G25" s="8"/>
      <c r="H25" s="32">
        <v>1966.32</v>
      </c>
      <c r="I25" s="8"/>
      <c r="J25" s="8">
        <v>2402.21</v>
      </c>
      <c r="L25" s="32">
        <v>3952.82</v>
      </c>
      <c r="N25" s="8">
        <v>35946.97</v>
      </c>
      <c r="P25" s="1">
        <v>39758.050000000003</v>
      </c>
      <c r="Q25" s="1"/>
      <c r="R25" s="8">
        <v>27754.52</v>
      </c>
      <c r="S25" s="7"/>
      <c r="T25" s="32">
        <v>24227.55</v>
      </c>
    </row>
    <row r="26" spans="1:20" x14ac:dyDescent="0.2">
      <c r="B26" s="8"/>
      <c r="C26" s="32"/>
      <c r="D26" s="32"/>
      <c r="E26" s="8"/>
      <c r="F26" s="8"/>
      <c r="G26" s="8"/>
      <c r="H26" s="32"/>
      <c r="I26" s="8"/>
      <c r="J26" s="8"/>
      <c r="L26" s="32"/>
      <c r="N26" s="8"/>
      <c r="P26" s="1"/>
      <c r="Q26" s="1"/>
      <c r="R26" s="8"/>
      <c r="S26" s="7"/>
      <c r="T26" s="32"/>
    </row>
    <row r="27" spans="1:20" x14ac:dyDescent="0.2">
      <c r="A27" t="s">
        <v>12</v>
      </c>
      <c r="B27" s="8">
        <v>0</v>
      </c>
      <c r="C27" s="32"/>
      <c r="D27" s="32">
        <v>0</v>
      </c>
      <c r="E27" s="8"/>
      <c r="F27" s="8">
        <v>87.26</v>
      </c>
      <c r="G27" s="8"/>
      <c r="H27" s="32">
        <v>1793.48</v>
      </c>
      <c r="I27" s="8"/>
      <c r="J27" s="8">
        <v>2102.58</v>
      </c>
      <c r="L27" s="32">
        <v>3164.54</v>
      </c>
      <c r="N27" s="8">
        <v>41377.440000000002</v>
      </c>
      <c r="P27" s="1">
        <v>37216.03</v>
      </c>
      <c r="Q27" s="1"/>
      <c r="R27" s="8">
        <v>27981.09</v>
      </c>
      <c r="S27" s="7"/>
      <c r="T27" s="32">
        <v>26688.16</v>
      </c>
    </row>
    <row r="28" spans="1:20" x14ac:dyDescent="0.2">
      <c r="B28" s="8"/>
      <c r="C28" s="32"/>
      <c r="D28" s="32"/>
      <c r="E28" s="8"/>
      <c r="F28" s="8"/>
      <c r="G28" s="8"/>
      <c r="H28" s="32"/>
      <c r="I28" s="8"/>
      <c r="J28" s="8"/>
      <c r="L28" s="32"/>
      <c r="N28" s="8"/>
      <c r="P28" s="1"/>
      <c r="Q28" s="1"/>
      <c r="R28" s="8"/>
      <c r="S28" s="7"/>
      <c r="T28" s="32"/>
    </row>
    <row r="29" spans="1:20" x14ac:dyDescent="0.2">
      <c r="A29" t="s">
        <v>13</v>
      </c>
      <c r="B29" s="8">
        <v>0</v>
      </c>
      <c r="C29" s="32"/>
      <c r="D29" s="32">
        <v>16.25</v>
      </c>
      <c r="E29" s="8"/>
      <c r="F29" s="8">
        <v>96.2</v>
      </c>
      <c r="G29" s="8"/>
      <c r="H29" s="32">
        <v>579.29999999999995</v>
      </c>
      <c r="I29" s="8"/>
      <c r="J29" s="8">
        <v>2054.75</v>
      </c>
      <c r="L29" s="32">
        <v>3178.88</v>
      </c>
      <c r="N29" s="8">
        <v>21169.95</v>
      </c>
      <c r="P29" s="1">
        <v>38059.01</v>
      </c>
      <c r="Q29" s="1"/>
      <c r="R29" s="8">
        <v>32235.75</v>
      </c>
      <c r="S29" s="7"/>
      <c r="T29" s="32">
        <v>25173.43</v>
      </c>
    </row>
    <row r="30" spans="1:20" x14ac:dyDescent="0.2">
      <c r="B30" s="8" t="s">
        <v>0</v>
      </c>
      <c r="C30" s="32"/>
      <c r="D30" s="32" t="s">
        <v>0</v>
      </c>
      <c r="E30" s="8"/>
      <c r="F30" s="8" t="s">
        <v>0</v>
      </c>
      <c r="G30" s="8"/>
      <c r="H30" s="32" t="s">
        <v>0</v>
      </c>
      <c r="I30" s="8"/>
      <c r="J30" s="8" t="s">
        <v>0</v>
      </c>
      <c r="L30" s="32">
        <v>80.05</v>
      </c>
      <c r="N30" s="8">
        <v>337.38</v>
      </c>
      <c r="P30" s="1"/>
      <c r="Q30" s="1"/>
      <c r="R30" s="8"/>
      <c r="S30" s="7"/>
      <c r="T30" s="32"/>
    </row>
    <row r="31" spans="1:20" x14ac:dyDescent="0.2">
      <c r="B31" s="8" t="s">
        <v>0</v>
      </c>
      <c r="C31" s="32"/>
      <c r="D31" s="32" t="s">
        <v>0</v>
      </c>
      <c r="E31" s="8"/>
      <c r="F31" s="8" t="s">
        <v>0</v>
      </c>
      <c r="G31" s="8"/>
      <c r="H31" s="32"/>
      <c r="I31" s="8"/>
      <c r="J31" s="8"/>
      <c r="L31" s="32"/>
      <c r="N31" s="8"/>
      <c r="P31" s="1"/>
      <c r="Q31" s="1"/>
      <c r="R31" s="8"/>
      <c r="S31" s="7"/>
      <c r="T31" s="32"/>
    </row>
    <row r="32" spans="1:20" x14ac:dyDescent="0.2">
      <c r="A32" t="s">
        <v>14</v>
      </c>
      <c r="B32" s="8">
        <v>0</v>
      </c>
      <c r="C32" s="32"/>
      <c r="D32" s="32">
        <v>1.81</v>
      </c>
      <c r="E32" s="8"/>
      <c r="F32" s="8">
        <v>100.04</v>
      </c>
      <c r="G32" s="8"/>
      <c r="H32" s="32">
        <v>6.08</v>
      </c>
      <c r="I32" s="8"/>
      <c r="J32" s="8">
        <v>2069.7800000000002</v>
      </c>
      <c r="L32" s="32">
        <v>2987.96</v>
      </c>
      <c r="N32" s="8">
        <v>11381.62</v>
      </c>
      <c r="P32" s="1">
        <v>41826.410000000003</v>
      </c>
      <c r="Q32" s="1"/>
      <c r="R32" s="8">
        <v>32790.82</v>
      </c>
      <c r="S32" s="7"/>
      <c r="T32" s="32">
        <v>26424.99</v>
      </c>
    </row>
    <row r="33" spans="1:20" x14ac:dyDescent="0.2">
      <c r="B33" s="8" t="s">
        <v>0</v>
      </c>
      <c r="C33" s="32"/>
      <c r="D33" s="32" t="s">
        <v>0</v>
      </c>
      <c r="E33" s="8"/>
      <c r="F33" s="8" t="s">
        <v>0</v>
      </c>
      <c r="G33" s="8"/>
      <c r="H33" s="32"/>
      <c r="I33" s="8"/>
      <c r="J33" s="8" t="s">
        <v>0</v>
      </c>
      <c r="L33" s="32"/>
      <c r="N33" s="8">
        <v>142.63999999999999</v>
      </c>
      <c r="P33" s="1"/>
      <c r="Q33" s="1"/>
      <c r="R33" s="8"/>
      <c r="S33" s="7"/>
      <c r="T33" s="32"/>
    </row>
    <row r="34" spans="1:20" x14ac:dyDescent="0.2">
      <c r="B34" s="8" t="s">
        <v>0</v>
      </c>
      <c r="C34" s="32"/>
      <c r="D34" s="32" t="s">
        <v>0</v>
      </c>
      <c r="E34" s="8"/>
      <c r="F34" s="8" t="s">
        <v>0</v>
      </c>
      <c r="G34" s="8"/>
      <c r="H34" s="32" t="s">
        <v>0</v>
      </c>
      <c r="I34" s="8"/>
      <c r="J34" s="8" t="s">
        <v>0</v>
      </c>
      <c r="L34" s="32" t="s">
        <v>0</v>
      </c>
      <c r="N34" s="8" t="s">
        <v>0</v>
      </c>
      <c r="P34" s="1" t="s">
        <v>0</v>
      </c>
      <c r="Q34" s="1"/>
      <c r="R34" s="8"/>
      <c r="S34" s="7"/>
      <c r="T34" s="32"/>
    </row>
    <row r="35" spans="1:20" x14ac:dyDescent="0.2">
      <c r="A35" t="s">
        <v>15</v>
      </c>
      <c r="B35" s="8">
        <v>0</v>
      </c>
      <c r="C35" s="32"/>
      <c r="D35" s="32">
        <v>0</v>
      </c>
      <c r="E35" s="8"/>
      <c r="F35" s="8">
        <v>90.43</v>
      </c>
      <c r="G35" s="8"/>
      <c r="H35" s="32">
        <v>5.52</v>
      </c>
      <c r="I35" s="8"/>
      <c r="J35" s="8">
        <v>1813.09</v>
      </c>
      <c r="L35" s="32">
        <v>2886.88</v>
      </c>
      <c r="N35" s="8">
        <v>9368.4500000000007</v>
      </c>
      <c r="P35" s="1">
        <v>37558.99</v>
      </c>
      <c r="Q35" s="1"/>
      <c r="R35" s="8">
        <v>35439.08</v>
      </c>
      <c r="S35" s="7"/>
      <c r="T35" s="32">
        <v>25413.040000000001</v>
      </c>
    </row>
    <row r="36" spans="1:20" x14ac:dyDescent="0.2">
      <c r="B36" s="8" t="s">
        <v>0</v>
      </c>
      <c r="C36" s="32"/>
      <c r="D36" s="32" t="s">
        <v>0</v>
      </c>
      <c r="E36" s="8"/>
      <c r="F36" s="8" t="s">
        <v>0</v>
      </c>
      <c r="G36" s="8"/>
      <c r="H36" s="32"/>
      <c r="I36" s="8"/>
      <c r="J36" s="8" t="s">
        <v>0</v>
      </c>
      <c r="L36" s="32"/>
      <c r="N36" s="8">
        <v>331.76</v>
      </c>
      <c r="P36" s="1"/>
      <c r="Q36" s="1"/>
      <c r="R36" s="8"/>
      <c r="S36" s="7"/>
      <c r="T36" s="32"/>
    </row>
    <row r="37" spans="1:20" x14ac:dyDescent="0.2">
      <c r="B37" s="8"/>
      <c r="C37" s="32"/>
      <c r="D37" s="32"/>
      <c r="E37" s="8"/>
      <c r="F37" s="8"/>
      <c r="G37" s="8"/>
      <c r="H37" s="32"/>
      <c r="I37" s="8"/>
      <c r="J37" s="8"/>
      <c r="L37" s="32"/>
      <c r="N37" s="8"/>
      <c r="P37" s="1"/>
      <c r="Q37" s="1"/>
      <c r="R37" s="8"/>
      <c r="S37" s="7"/>
      <c r="T37" s="32"/>
    </row>
    <row r="38" spans="1:20" x14ac:dyDescent="0.2">
      <c r="A38" t="s">
        <v>16</v>
      </c>
      <c r="B38" s="8">
        <v>0</v>
      </c>
      <c r="C38" s="32"/>
      <c r="D38" s="32">
        <v>0</v>
      </c>
      <c r="E38" s="8"/>
      <c r="F38" s="8">
        <v>102.22</v>
      </c>
      <c r="G38" s="8"/>
      <c r="H38" s="32">
        <v>20.149999999999999</v>
      </c>
      <c r="I38" s="8"/>
      <c r="J38" s="8">
        <v>1958.28</v>
      </c>
      <c r="L38" s="32">
        <v>3321.7</v>
      </c>
      <c r="N38" s="8">
        <v>8000.57</v>
      </c>
      <c r="P38" s="1">
        <v>33708.769999999997</v>
      </c>
      <c r="Q38" s="1"/>
      <c r="R38" s="8">
        <v>31101.09</v>
      </c>
      <c r="S38" s="7"/>
      <c r="T38" s="32">
        <v>23808.25</v>
      </c>
    </row>
    <row r="39" spans="1:20" x14ac:dyDescent="0.2">
      <c r="B39" s="8"/>
      <c r="C39" s="32"/>
      <c r="D39" s="32"/>
      <c r="E39" s="8"/>
      <c r="F39" s="8"/>
      <c r="G39" s="8"/>
      <c r="H39" s="32"/>
      <c r="I39" s="8"/>
      <c r="J39" s="8"/>
      <c r="L39" s="32"/>
      <c r="N39" s="8"/>
      <c r="P39" s="1"/>
      <c r="Q39" s="1"/>
      <c r="R39" s="8"/>
      <c r="S39" s="7"/>
      <c r="T39" s="32"/>
    </row>
    <row r="40" spans="1:20" x14ac:dyDescent="0.2">
      <c r="B40" s="7"/>
      <c r="C40" s="34"/>
      <c r="D40" s="34"/>
      <c r="E40" s="7"/>
      <c r="F40" s="7"/>
      <c r="G40" s="7"/>
      <c r="H40" s="34"/>
      <c r="I40" s="7"/>
      <c r="J40" s="7"/>
      <c r="L40" s="34"/>
      <c r="N40" s="7"/>
      <c r="R40" s="7"/>
      <c r="S40" s="7"/>
      <c r="T40" s="34"/>
    </row>
    <row r="41" spans="1:20" ht="13.5" thickBot="1" x14ac:dyDescent="0.25">
      <c r="B41" s="9">
        <f>SUM(B8:B40)</f>
        <v>0</v>
      </c>
      <c r="C41" s="61"/>
      <c r="D41" s="39">
        <f>SUM(D8:D40)</f>
        <v>219.42</v>
      </c>
      <c r="E41" s="31"/>
      <c r="F41" s="9">
        <f>SUM(F8:F40)</f>
        <v>879.75</v>
      </c>
      <c r="G41" s="31"/>
      <c r="H41" s="39">
        <f>SUM(H8:H40)</f>
        <v>16155.489999999998</v>
      </c>
      <c r="I41" s="31"/>
      <c r="J41" s="9">
        <f>SUM(J8:J40)</f>
        <v>29051.539999999997</v>
      </c>
      <c r="L41" s="39">
        <f>SUM(L8:L40)</f>
        <v>39293.97</v>
      </c>
      <c r="N41" s="9">
        <f>SUM(N8:N40)</f>
        <v>344180.92000000004</v>
      </c>
      <c r="P41" s="5">
        <f>SUM(P8:P40)</f>
        <v>436581.76000000013</v>
      </c>
      <c r="Q41" s="1" t="s">
        <v>0</v>
      </c>
      <c r="R41" s="9">
        <f>SUM(R8:R40)</f>
        <v>345757.87</v>
      </c>
      <c r="S41" s="7"/>
      <c r="T41" s="39">
        <f>SUM(T8:T40)</f>
        <v>300351.25999999995</v>
      </c>
    </row>
    <row r="42" spans="1:20" ht="13.5" thickTop="1" x14ac:dyDescent="0.2">
      <c r="B42" s="7"/>
      <c r="C42" s="7"/>
      <c r="D42" s="7"/>
      <c r="E42" s="7"/>
      <c r="F42" s="7"/>
      <c r="G42" s="7"/>
      <c r="H42" s="34"/>
      <c r="I42" s="7"/>
      <c r="J42" s="7"/>
      <c r="L42" s="34"/>
      <c r="N42" s="7"/>
      <c r="R42" s="7"/>
      <c r="S42" s="7"/>
      <c r="T42" s="34"/>
    </row>
    <row r="43" spans="1:20" x14ac:dyDescent="0.2">
      <c r="J43" s="7"/>
      <c r="L43" s="7"/>
    </row>
    <row r="44" spans="1:20" x14ac:dyDescent="0.2">
      <c r="L44" s="7"/>
    </row>
    <row r="45" spans="1:20" x14ac:dyDescent="0.2">
      <c r="L45" s="7"/>
    </row>
    <row r="46" spans="1:20" x14ac:dyDescent="0.2">
      <c r="L46" s="7"/>
    </row>
  </sheetData>
  <mergeCells count="2">
    <mergeCell ref="P4:T4"/>
    <mergeCell ref="B4:N4"/>
  </mergeCells>
  <phoneticPr fontId="0" type="noConversion"/>
  <printOptions horizontalCentered="1"/>
  <pageMargins left="0.15748031496062992" right="0.15748031496062992" top="0.59055118110236227" bottom="0.59055118110236227" header="0.51181102362204722" footer="0.51181102362204722"/>
  <pageSetup paperSize="9" scale="75"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ACCOUNTS 2014</vt:lpstr>
      <vt:lpstr>INTEREST</vt:lpstr>
    </vt:vector>
  </TitlesOfParts>
  <Company>Kearsley Airways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Kearsley Airways Limited</dc:creator>
  <cp:lastModifiedBy>Stacy Lunnon</cp:lastModifiedBy>
  <cp:lastPrinted>2014-08-18T08:12:13Z</cp:lastPrinted>
  <dcterms:created xsi:type="dcterms:W3CDTF">2003-02-12T14:46:17Z</dcterms:created>
  <dcterms:modified xsi:type="dcterms:W3CDTF">2014-08-18T08:12:49Z</dcterms:modified>
</cp:coreProperties>
</file>