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M\MGI 1\"/>
    </mc:Choice>
  </mc:AlternateContent>
  <bookViews>
    <workbookView xWindow="120" yWindow="75" windowWidth="19020" windowHeight="12405"/>
  </bookViews>
  <sheets>
    <sheet name="Data Capture" sheetId="3" r:id="rId1"/>
    <sheet name="Valuation" sheetId="1" r:id="rId2"/>
    <sheet name="Fund Split" sheetId="2" r:id="rId3"/>
  </sheets>
  <calcPr calcId="152511"/>
</workbook>
</file>

<file path=xl/calcChain.xml><?xml version="1.0" encoding="utf-8"?>
<calcChain xmlns="http://schemas.openxmlformats.org/spreadsheetml/2006/main">
  <c r="D20" i="1" l="1"/>
  <c r="E20" i="1"/>
  <c r="F20" i="1"/>
  <c r="G20" i="1"/>
  <c r="D21" i="1"/>
  <c r="E21" i="1"/>
  <c r="F21" i="1"/>
  <c r="G21" i="1"/>
  <c r="D22" i="1"/>
  <c r="E22" i="1"/>
  <c r="F22" i="1"/>
  <c r="G22" i="1"/>
  <c r="B22" i="1"/>
  <c r="B21" i="1"/>
  <c r="B20" i="1"/>
  <c r="I30" i="3" l="1"/>
  <c r="H30" i="3" l="1"/>
  <c r="I15" i="3" l="1"/>
  <c r="E15" i="1" l="1"/>
  <c r="E17" i="1"/>
  <c r="E18" i="1"/>
  <c r="G30" i="3"/>
  <c r="D23" i="1"/>
  <c r="B23" i="1"/>
  <c r="B28" i="3" s="1"/>
  <c r="B4" i="1"/>
  <c r="B31" i="3"/>
  <c r="K3" i="2"/>
  <c r="G44" i="2" s="1"/>
  <c r="H3" i="2"/>
  <c r="E44" i="2" s="1"/>
  <c r="E3" i="2"/>
  <c r="D38" i="2" s="1"/>
  <c r="B3" i="2"/>
  <c r="B38" i="2" s="1"/>
  <c r="B30" i="3"/>
  <c r="G15" i="3"/>
  <c r="L15" i="3"/>
  <c r="K15" i="3"/>
  <c r="H15" i="3"/>
  <c r="B5" i="1"/>
  <c r="B7" i="1"/>
  <c r="B6" i="1"/>
  <c r="J44" i="2"/>
  <c r="H44" i="2"/>
  <c r="C31" i="2"/>
  <c r="J38" i="2"/>
  <c r="H38" i="2"/>
  <c r="R31" i="2"/>
  <c r="O31" i="2"/>
  <c r="L31" i="2"/>
  <c r="I31" i="2"/>
  <c r="F31" i="2"/>
  <c r="J39" i="2"/>
  <c r="B39" i="2"/>
  <c r="E39" i="2"/>
  <c r="H39" i="2"/>
  <c r="D39" i="2"/>
  <c r="G39" i="2"/>
  <c r="J45" i="2"/>
  <c r="G45" i="2"/>
  <c r="D45" i="2"/>
  <c r="H45" i="2"/>
  <c r="E45" i="2"/>
  <c r="B45" i="2"/>
  <c r="B24" i="3" l="1"/>
  <c r="G38" i="2"/>
  <c r="E38" i="2"/>
  <c r="B17" i="3"/>
  <c r="B44" i="2"/>
  <c r="D44" i="2"/>
  <c r="B25" i="3" l="1"/>
</calcChain>
</file>

<file path=xl/sharedStrings.xml><?xml version="1.0" encoding="utf-8"?>
<sst xmlns="http://schemas.openxmlformats.org/spreadsheetml/2006/main" count="142" uniqueCount="86">
  <si>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</si>
  <si>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</si>
  <si>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</si>
  <si>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</si>
  <si>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</si>
  <si>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</si>
  <si>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</si>
  <si>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</si>
  <si>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</si>
  <si>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</si>
  <si>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</si>
  <si>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</si>
  <si>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</si>
  <si>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</si>
  <si>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</si>
  <si>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</si>
  <si>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</si>
  <si>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</si>
  <si>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</si>
  <si>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</si>
  <si>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</si>
  <si>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</si>
  <si>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</si>
  <si>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</si>
  <si>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</si>
  <si>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</si>
  <si>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</si>
  <si>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</si>
  <si>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</si>
  <si>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</si>
  <si>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</si>
  <si>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</si>
  <si>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</si>
  <si>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</si>
  <si>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</si>
  <si>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</si>
  <si>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</si>
  <si>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</si>
  <si>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</si>
  <si>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o/s balance 05/04/2016</t>
  </si>
  <si>
    <t>Interest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</si>
  <si>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</si>
  <si>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</si>
  <si>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</si>
  <si>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</si>
  <si>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</si>
  <si>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</si>
  <si>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</si>
  <si>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</si>
  <si>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</si>
  <si>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</si>
  <si>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</si>
  <si>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</si>
  <si>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</si>
  <si>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</si>
  <si>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</si>
  <si>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</si>
  <si>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</si>
  <si>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</si>
  <si>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</si>
  <si>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</si>
  <si>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</si>
  <si>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</si>
  <si>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</si>
  <si>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</si>
  <si>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</si>
  <si>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</si>
  <si>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3</t>
  </si>
  <si>
    <t>Member 4</t>
  </si>
  <si>
    <t xml:space="preserve">Totals: </t>
  </si>
  <si>
    <t>Member 2</t>
  </si>
  <si>
    <t>RSA</t>
  </si>
  <si>
    <t>Payment Date</t>
  </si>
  <si>
    <t>VAT - out</t>
  </si>
  <si>
    <t>property purchase</t>
  </si>
  <si>
    <t>Insurance - in</t>
  </si>
  <si>
    <t xml:space="preserve">A0145081 </t>
  </si>
  <si>
    <t>MGI 1 Retirement Scheme</t>
  </si>
  <si>
    <t>00813541RJ</t>
  </si>
  <si>
    <t>Cash</t>
  </si>
  <si>
    <t>Dame cycling pref shares</t>
  </si>
  <si>
    <t>CJ Comm Real estate</t>
  </si>
  <si>
    <t>Hudspiths ltd</t>
  </si>
  <si>
    <t>Acer training ltd pref shares</t>
  </si>
  <si>
    <t>Elliot James prop ltd pref shares</t>
  </si>
  <si>
    <t>Mysticfish ltd pref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</si>
</sst>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164" formatCode="&quot;£&quot;#,##0.00"/>
    <numFmt numFmtId="165" formatCode="0.000%"/>
    <numFmt numFmtId="166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3" fillId="2" borderId="1" xfId="0" applyFont="1" applyFill="1" applyBorder="1"/>
    <xf numFmtId="0" fontId="3" fillId="3" borderId="1" xfId="0" applyFont="1" applyFill="1" applyBorder="1"/>
    <xf numFmtId="165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4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4" fillId="0" borderId="0" xfId="0" applyFont="1"/>
    <xf numFmtId="0" fontId="1" fillId="0" borderId="13" xfId="0" applyFont="1" applyBorder="1"/>
    <xf numFmtId="164" fontId="0" fillId="0" borderId="0" xfId="0" applyNumberFormat="1" applyAlignment="1">
      <alignment horizontal="center"/>
    </xf>
    <xf numFmtId="0" fontId="0" fillId="0" borderId="13" xfId="0" applyBorder="1"/>
    <xf numFmtId="0" fontId="0" fillId="0" borderId="0" xfId="0" applyFill="1" applyBorder="1"/>
    <xf numFmtId="164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6" fontId="0" fillId="0" borderId="0" xfId="0" applyNumberFormat="1"/>
    <xf numFmtId="166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5" fillId="0" borderId="0" xfId="0" applyNumberFormat="1" applyFont="1"/>
    <xf numFmtId="14" fontId="5" fillId="0" borderId="0" xfId="0" applyNumberFormat="1" applyFont="1" applyFill="1" applyBorder="1"/>
    <xf numFmtId="14" fontId="5" fillId="0" borderId="0" xfId="0" applyNumberFormat="1" applyFont="1" applyBorder="1"/>
    <xf numFmtId="166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166" fontId="0" fillId="0" borderId="3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44" fontId="1" fillId="0" borderId="0" xfId="1" applyFont="1"/>
    <xf numFmtId="44" fontId="0" fillId="0" borderId="3" xfId="1" applyFont="1" applyBorder="1" applyAlignment="1">
      <alignment horizontal="center"/>
    </xf>
    <xf numFmtId="44" fontId="0" fillId="0" borderId="0" xfId="1" applyFont="1"/>
    <xf numFmtId="44" fontId="0" fillId="0" borderId="1" xfId="1" applyFont="1" applyBorder="1" applyAlignment="1">
      <alignment horizontal="center"/>
    </xf>
    <xf numFmtId="44" fontId="0" fillId="0" borderId="6" xfId="1" applyFont="1" applyBorder="1" applyAlignment="1">
      <alignment horizontal="center"/>
    </xf>
    <xf numFmtId="44" fontId="0" fillId="0" borderId="5" xfId="1" applyFont="1" applyFill="1" applyBorder="1" applyAlignment="1">
      <alignment horizontal="center"/>
    </xf>
    <xf numFmtId="44" fontId="0" fillId="0" borderId="17" xfId="1" applyFont="1" applyFill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  <xf numFmtId="1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0" fillId="3" borderId="1" xfId="0" applyNumberForma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tabSelected="1" workbookViewId="0">
      <selection activeCell="C14" sqref="C14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0.5703125" style="39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30" t="s">
        <v>18</v>
      </c>
      <c r="F2" s="49" t="s">
        <v>72</v>
      </c>
      <c r="G2" s="49" t="s">
        <v>73</v>
      </c>
      <c r="H2" t="s">
        <v>75</v>
      </c>
      <c r="J2" s="49" t="s">
        <v>41</v>
      </c>
      <c r="K2" s="49" t="s">
        <v>42</v>
      </c>
      <c r="L2" s="49" t="s">
        <v>40</v>
      </c>
      <c r="M2" s="49" t="s">
        <v>43</v>
      </c>
    </row>
    <row r="3" spans="1:13" x14ac:dyDescent="0.25">
      <c r="A3" s="13" t="s">
        <v>19</v>
      </c>
      <c r="B3" s="41" t="s">
        <v>76</v>
      </c>
      <c r="E3" s="44"/>
      <c r="F3" t="s">
        <v>47</v>
      </c>
      <c r="G3" s="39"/>
      <c r="H3" s="39"/>
      <c r="I3" s="39"/>
      <c r="J3" s="39"/>
      <c r="K3" s="39"/>
      <c r="L3" s="39"/>
      <c r="M3" s="45"/>
    </row>
    <row r="4" spans="1:13" x14ac:dyDescent="0.25">
      <c r="A4" s="13" t="s">
        <v>20</v>
      </c>
      <c r="B4" s="41" t="s">
        <v>71</v>
      </c>
      <c r="E4" s="44"/>
      <c r="F4" t="s">
        <v>48</v>
      </c>
      <c r="G4" s="39"/>
      <c r="H4" s="39"/>
      <c r="I4" s="39"/>
      <c r="J4" s="39"/>
      <c r="K4" s="39"/>
      <c r="L4" s="39"/>
      <c r="M4" s="47"/>
    </row>
    <row r="5" spans="1:13" x14ac:dyDescent="0.25">
      <c r="A5" s="31" t="s">
        <v>1</v>
      </c>
      <c r="B5" s="41" t="s">
        <v>77</v>
      </c>
      <c r="E5" s="44"/>
      <c r="F5" t="s">
        <v>49</v>
      </c>
      <c r="G5" s="39"/>
      <c r="H5" s="39"/>
      <c r="I5" s="39"/>
      <c r="J5" s="39"/>
      <c r="K5" s="39"/>
      <c r="L5" s="39"/>
      <c r="M5" s="45"/>
    </row>
    <row r="6" spans="1:13" x14ac:dyDescent="0.25">
      <c r="A6" s="31" t="s">
        <v>3</v>
      </c>
      <c r="B6" s="42" t="s">
        <v>78</v>
      </c>
      <c r="C6" t="s">
        <v>70</v>
      </c>
      <c r="D6" s="39" t="s">
        <v>67</v>
      </c>
      <c r="E6" s="44" t="s">
        <v>68</v>
      </c>
      <c r="F6" t="s">
        <v>50</v>
      </c>
      <c r="G6" s="39"/>
      <c r="H6" s="39"/>
      <c r="I6" s="39"/>
      <c r="J6" s="39"/>
      <c r="K6" s="39"/>
      <c r="L6" s="39"/>
      <c r="M6" s="45"/>
    </row>
    <row r="7" spans="1:13" x14ac:dyDescent="0.25">
      <c r="A7" s="31" t="s">
        <v>38</v>
      </c>
      <c r="B7" s="42"/>
      <c r="E7" s="44"/>
      <c r="F7" t="s">
        <v>51</v>
      </c>
      <c r="G7" s="39"/>
      <c r="H7" s="39"/>
      <c r="I7" s="39"/>
      <c r="J7" s="40"/>
      <c r="K7" s="39"/>
      <c r="L7" s="40"/>
      <c r="M7" s="46"/>
    </row>
    <row r="8" spans="1:13" x14ac:dyDescent="0.25">
      <c r="A8" s="31" t="s">
        <v>4</v>
      </c>
      <c r="B8" s="43">
        <v>42830</v>
      </c>
      <c r="E8" s="44"/>
      <c r="F8" t="s">
        <v>52</v>
      </c>
      <c r="G8" s="39"/>
      <c r="H8" s="39"/>
      <c r="I8" s="39"/>
      <c r="J8" s="40"/>
      <c r="K8" s="39"/>
      <c r="L8" s="40"/>
      <c r="M8" s="45"/>
    </row>
    <row r="9" spans="1:13" x14ac:dyDescent="0.25">
      <c r="A9" s="31"/>
      <c r="B9" s="32"/>
      <c r="E9" s="44"/>
      <c r="F9" t="s">
        <v>53</v>
      </c>
      <c r="G9" s="39"/>
      <c r="H9" s="39"/>
      <c r="I9" s="39"/>
      <c r="J9" s="40"/>
      <c r="K9" s="39"/>
      <c r="L9" s="40"/>
      <c r="M9" s="44"/>
    </row>
    <row r="10" spans="1:13" x14ac:dyDescent="0.25">
      <c r="A10" s="31" t="s">
        <v>21</v>
      </c>
      <c r="B10" s="32"/>
      <c r="E10" s="44"/>
      <c r="F10" t="s">
        <v>54</v>
      </c>
      <c r="G10" s="39"/>
      <c r="H10" s="39"/>
      <c r="I10" s="39"/>
      <c r="J10" s="40"/>
      <c r="K10" s="39"/>
      <c r="L10" s="40"/>
      <c r="M10" s="44"/>
    </row>
    <row r="11" spans="1:13" x14ac:dyDescent="0.25">
      <c r="A11" s="33" t="s">
        <v>22</v>
      </c>
      <c r="B11" s="32">
        <v>40000</v>
      </c>
      <c r="E11" s="44"/>
      <c r="F11" t="s">
        <v>55</v>
      </c>
      <c r="G11" s="39"/>
      <c r="H11" s="39"/>
      <c r="I11" s="39"/>
      <c r="J11" s="40"/>
      <c r="K11" s="39"/>
      <c r="L11" s="40"/>
      <c r="M11" s="44"/>
    </row>
    <row r="12" spans="1:13" x14ac:dyDescent="0.25">
      <c r="A12" s="33" t="s">
        <v>23</v>
      </c>
      <c r="B12" s="32">
        <v>0</v>
      </c>
      <c r="E12" s="44"/>
      <c r="F12" t="s">
        <v>56</v>
      </c>
      <c r="G12" s="39"/>
      <c r="H12" s="39"/>
      <c r="I12" s="39"/>
      <c r="J12" s="40"/>
      <c r="K12" s="39"/>
      <c r="L12" s="40"/>
      <c r="M12" s="44"/>
    </row>
    <row r="13" spans="1:13" x14ac:dyDescent="0.25">
      <c r="A13" s="33" t="s">
        <v>24</v>
      </c>
      <c r="B13" s="32">
        <v>0</v>
      </c>
      <c r="E13" s="44"/>
      <c r="F13" t="s">
        <v>57</v>
      </c>
      <c r="G13" s="39"/>
      <c r="H13" s="39"/>
      <c r="I13" s="39"/>
      <c r="J13" s="40"/>
      <c r="K13" s="39"/>
      <c r="L13" s="40"/>
      <c r="M13" s="44"/>
    </row>
    <row r="14" spans="1:13" x14ac:dyDescent="0.25">
      <c r="A14" s="33" t="s">
        <v>25</v>
      </c>
      <c r="B14" s="32">
        <v>0</v>
      </c>
      <c r="E14" s="44"/>
      <c r="F14" t="s">
        <v>58</v>
      </c>
      <c r="G14" s="39"/>
      <c r="H14" s="39"/>
      <c r="I14" s="39"/>
      <c r="J14" s="40"/>
      <c r="K14" s="39"/>
      <c r="L14" s="40"/>
      <c r="M14" s="44"/>
    </row>
    <row r="15" spans="1:13" x14ac:dyDescent="0.25">
      <c r="A15" s="33" t="s">
        <v>26</v>
      </c>
      <c r="B15" s="32">
        <v>1696507</v>
      </c>
      <c r="D15" s="48"/>
      <c r="G15" s="48">
        <f>SUM(G3:G14)</f>
        <v>0</v>
      </c>
      <c r="H15" s="48">
        <f>SUM(H3:H14)</f>
        <v>0</v>
      </c>
      <c r="I15" s="48">
        <f>SUM(I3:I14)</f>
        <v>0</v>
      </c>
      <c r="K15" s="48">
        <f>SUM(K3:K14)</f>
        <v>0</v>
      </c>
      <c r="L15" s="48">
        <f>SUM(L3:L14)</f>
        <v>0</v>
      </c>
    </row>
    <row r="16" spans="1:13" x14ac:dyDescent="0.25">
      <c r="A16" s="33" t="s">
        <v>27</v>
      </c>
      <c r="B16" s="32">
        <v>0</v>
      </c>
    </row>
    <row r="17" spans="1:12" x14ac:dyDescent="0.25">
      <c r="A17" s="33" t="s">
        <v>28</v>
      </c>
      <c r="B17" s="32">
        <f>H15</f>
        <v>0</v>
      </c>
      <c r="G17" s="13" t="s">
        <v>35</v>
      </c>
      <c r="H17" s="13" t="s">
        <v>59</v>
      </c>
      <c r="I17" s="13" t="s">
        <v>74</v>
      </c>
    </row>
    <row r="18" spans="1:12" x14ac:dyDescent="0.25">
      <c r="A18" s="31" t="s">
        <v>29</v>
      </c>
      <c r="B18" s="32"/>
      <c r="F18" t="s">
        <v>47</v>
      </c>
      <c r="G18" s="39">
        <v>53042.1</v>
      </c>
      <c r="H18" s="39"/>
      <c r="I18" s="39"/>
    </row>
    <row r="19" spans="1:12" x14ac:dyDescent="0.25">
      <c r="A19" s="33" t="s">
        <v>30</v>
      </c>
      <c r="B19" s="32">
        <v>0</v>
      </c>
      <c r="F19" t="s">
        <v>48</v>
      </c>
      <c r="G19" s="39"/>
      <c r="H19" s="39"/>
      <c r="I19" s="39"/>
    </row>
    <row r="20" spans="1:12" x14ac:dyDescent="0.25">
      <c r="A20" s="33" t="s">
        <v>31</v>
      </c>
      <c r="B20" s="32">
        <v>142768</v>
      </c>
      <c r="F20" t="s">
        <v>49</v>
      </c>
      <c r="G20" s="39"/>
      <c r="H20" s="39"/>
      <c r="I20" s="39"/>
    </row>
    <row r="21" spans="1:12" x14ac:dyDescent="0.25">
      <c r="A21" s="33" t="s">
        <v>32</v>
      </c>
      <c r="B21" s="32">
        <v>0</v>
      </c>
      <c r="F21" t="s">
        <v>50</v>
      </c>
      <c r="G21" s="39"/>
      <c r="H21" s="39"/>
      <c r="I21" s="39"/>
    </row>
    <row r="22" spans="1:12" x14ac:dyDescent="0.25">
      <c r="A22" s="33" t="s">
        <v>33</v>
      </c>
      <c r="B22" s="32">
        <v>0</v>
      </c>
      <c r="F22" t="s">
        <v>51</v>
      </c>
      <c r="G22" s="39"/>
      <c r="H22" s="39"/>
      <c r="I22" s="39"/>
    </row>
    <row r="23" spans="1:12" x14ac:dyDescent="0.25">
      <c r="A23" s="33" t="s">
        <v>34</v>
      </c>
      <c r="B23" s="32">
        <v>0</v>
      </c>
      <c r="D23" s="40"/>
      <c r="E23" s="34"/>
      <c r="F23" t="s">
        <v>52</v>
      </c>
      <c r="G23" s="39"/>
      <c r="H23" s="39"/>
      <c r="I23" s="39"/>
    </row>
    <row r="24" spans="1:12" ht="15.75" thickBot="1" x14ac:dyDescent="0.3">
      <c r="A24" s="33" t="s">
        <v>36</v>
      </c>
      <c r="B24" s="35">
        <f>G30+G15+H15</f>
        <v>53042.1</v>
      </c>
      <c r="D24" s="40"/>
      <c r="E24" s="37"/>
      <c r="F24" t="s">
        <v>53</v>
      </c>
      <c r="G24" s="39"/>
      <c r="H24" s="39"/>
      <c r="I24" s="39"/>
    </row>
    <row r="25" spans="1:12" ht="15.75" thickTop="1" x14ac:dyDescent="0.25">
      <c r="B25" s="32">
        <f>SUM(B11,B12,B13,B14,B15,B16,B17,B19,B20,B22,B21,B23,B24)</f>
        <v>1932317.1</v>
      </c>
      <c r="C25" s="36"/>
      <c r="D25" s="40"/>
      <c r="E25" s="38"/>
      <c r="F25" t="s">
        <v>54</v>
      </c>
      <c r="G25" s="39"/>
      <c r="H25" s="39"/>
      <c r="I25" s="39"/>
    </row>
    <row r="26" spans="1:12" x14ac:dyDescent="0.25">
      <c r="B26" s="8"/>
      <c r="D26" s="40"/>
      <c r="E26" s="38"/>
      <c r="F26" t="s">
        <v>55</v>
      </c>
      <c r="G26" s="39"/>
      <c r="H26" s="39"/>
      <c r="I26" s="39"/>
    </row>
    <row r="27" spans="1:12" x14ac:dyDescent="0.25">
      <c r="D27" s="40"/>
      <c r="E27" s="38"/>
      <c r="F27" t="s">
        <v>56</v>
      </c>
      <c r="G27" s="39"/>
      <c r="H27" s="39"/>
      <c r="I27" s="39"/>
    </row>
    <row r="28" spans="1:12" x14ac:dyDescent="0.25">
      <c r="A28" t="s">
        <v>37</v>
      </c>
      <c r="B28" s="6">
        <f>Valuation!B23</f>
        <v>1682202</v>
      </c>
      <c r="D28" s="40"/>
      <c r="E28" s="38"/>
      <c r="F28" t="s">
        <v>57</v>
      </c>
      <c r="G28" s="39"/>
      <c r="H28" s="39"/>
      <c r="I28" s="39"/>
    </row>
    <row r="29" spans="1:12" x14ac:dyDescent="0.25">
      <c r="D29" s="40"/>
      <c r="F29" t="s">
        <v>58</v>
      </c>
      <c r="G29" s="39"/>
      <c r="H29" s="39"/>
      <c r="I29" s="60"/>
    </row>
    <row r="30" spans="1:12" x14ac:dyDescent="0.25">
      <c r="B30" t="str">
        <f>B3</f>
        <v xml:space="preserve">A0145081 </v>
      </c>
      <c r="F30" s="13" t="s">
        <v>69</v>
      </c>
      <c r="G30" s="60">
        <f>SUM(G18:G29)</f>
        <v>53042.1</v>
      </c>
      <c r="H30" s="60">
        <f>SUM(H18:H29)</f>
        <v>0</v>
      </c>
      <c r="I30" s="48">
        <f>SUM(I18:I29)</f>
        <v>0</v>
      </c>
      <c r="J30" s="13"/>
      <c r="K30" s="13"/>
      <c r="L30" s="13"/>
    </row>
    <row r="31" spans="1:12" x14ac:dyDescent="0.25">
      <c r="B31" t="str">
        <f>B4</f>
        <v>RSA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3"/>
  <sheetViews>
    <sheetView workbookViewId="0">
      <selection activeCell="E20" sqref="E20"/>
    </sheetView>
  </sheetViews>
  <sheetFormatPr defaultRowHeight="15" x14ac:dyDescent="0.25"/>
  <cols>
    <col min="1" max="1" width="19.140625" customWidth="1"/>
    <col min="2" max="2" width="37.42578125" bestFit="1" customWidth="1"/>
    <col min="3" max="3" width="32.5703125" customWidth="1"/>
    <col min="4" max="4" width="21.7109375" style="8" bestFit="1" customWidth="1"/>
    <col min="5" max="5" width="11.5703125" bestFit="1" customWidth="1"/>
    <col min="6" max="6" width="12.5703125" bestFit="1" customWidth="1"/>
    <col min="7" max="7" width="9" bestFit="1" customWidth="1"/>
    <col min="8" max="8" width="10.5703125" bestFit="1" customWidth="1"/>
    <col min="10" max="10" width="10.5703125" bestFit="1" customWidth="1"/>
    <col min="13" max="13" width="10.5703125" bestFit="1" customWidth="1"/>
    <col min="16" max="16" width="10.5703125" bestFit="1" customWidth="1"/>
    <col min="17" max="19" width="9.28515625" bestFit="1" customWidth="1"/>
  </cols>
  <sheetData>
    <row r="2" spans="1:19" ht="26.25" x14ac:dyDescent="0.4">
      <c r="A2" s="1" t="s">
        <v>0</v>
      </c>
    </row>
    <row r="4" spans="1:19" x14ac:dyDescent="0.25">
      <c r="A4" s="2" t="s">
        <v>1</v>
      </c>
      <c r="B4" s="2" t="str">
        <f>'Data Capture'!B5</f>
        <v>MGI 1 Retirement Scheme</v>
      </c>
    </row>
    <row r="5" spans="1:19" x14ac:dyDescent="0.25">
      <c r="A5" s="2" t="s">
        <v>2</v>
      </c>
      <c r="B5" s="2">
        <f>'Data Capture'!B7:E7</f>
        <v>0</v>
      </c>
    </row>
    <row r="6" spans="1:19" x14ac:dyDescent="0.25">
      <c r="A6" s="2" t="s">
        <v>3</v>
      </c>
      <c r="B6" s="29" t="str">
        <f>'Data Capture'!B6</f>
        <v>00813541RJ</v>
      </c>
    </row>
    <row r="7" spans="1:19" x14ac:dyDescent="0.25">
      <c r="A7" s="2" t="s">
        <v>4</v>
      </c>
      <c r="B7" s="28">
        <f>'Data Capture'!B8</f>
        <v>42830</v>
      </c>
    </row>
    <row r="8" spans="1:19" x14ac:dyDescent="0.25">
      <c r="B8" s="27"/>
      <c r="H8" t="s">
        <v>64</v>
      </c>
    </row>
    <row r="9" spans="1:19" ht="15.75" thickBot="1" x14ac:dyDescent="0.3">
      <c r="H9" t="s">
        <v>47</v>
      </c>
      <c r="I9" t="s">
        <v>65</v>
      </c>
      <c r="J9" t="s">
        <v>49</v>
      </c>
      <c r="K9" t="s">
        <v>66</v>
      </c>
      <c r="L9" t="s">
        <v>51</v>
      </c>
      <c r="M9" t="s">
        <v>52</v>
      </c>
      <c r="N9" t="s">
        <v>53</v>
      </c>
      <c r="O9" t="s">
        <v>54</v>
      </c>
      <c r="P9" t="s">
        <v>55</v>
      </c>
      <c r="Q9" t="s">
        <v>56</v>
      </c>
      <c r="R9" t="s">
        <v>57</v>
      </c>
      <c r="S9" t="s">
        <v>58</v>
      </c>
    </row>
    <row r="10" spans="1:19" ht="15.75" thickBot="1" x14ac:dyDescent="0.3">
      <c r="A10" s="4" t="s">
        <v>4</v>
      </c>
      <c r="B10" s="5" t="s">
        <v>5</v>
      </c>
      <c r="C10" s="5" t="s">
        <v>6</v>
      </c>
      <c r="D10" s="5" t="s">
        <v>39</v>
      </c>
      <c r="E10" s="5" t="s">
        <v>44</v>
      </c>
      <c r="F10" s="5" t="s">
        <v>45</v>
      </c>
      <c r="G10" s="5" t="s">
        <v>46</v>
      </c>
    </row>
    <row r="11" spans="1:19" x14ac:dyDescent="0.25">
      <c r="A11" s="28">
        <v>42830</v>
      </c>
      <c r="B11" s="6">
        <v>293475</v>
      </c>
      <c r="C11" s="56" t="s">
        <v>79</v>
      </c>
      <c r="D11" s="57">
        <v>45900</v>
      </c>
      <c r="E11" s="61">
        <v>535</v>
      </c>
      <c r="F11" s="61"/>
      <c r="G11" s="61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</row>
    <row r="12" spans="1:19" x14ac:dyDescent="0.25">
      <c r="A12" s="28">
        <v>42830</v>
      </c>
      <c r="B12" s="7">
        <v>20000</v>
      </c>
      <c r="C12" s="3" t="s">
        <v>80</v>
      </c>
      <c r="D12" s="58">
        <v>20000</v>
      </c>
      <c r="E12" s="61">
        <v>500</v>
      </c>
      <c r="F12" s="63"/>
      <c r="G12" s="63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</row>
    <row r="13" spans="1:19" x14ac:dyDescent="0.25">
      <c r="A13" s="28">
        <v>42830</v>
      </c>
      <c r="B13" s="7">
        <v>165603</v>
      </c>
      <c r="C13" s="3" t="s">
        <v>81</v>
      </c>
      <c r="D13" s="58">
        <v>0</v>
      </c>
      <c r="E13" s="61"/>
      <c r="F13" s="63">
        <v>156006</v>
      </c>
      <c r="G13" s="63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</row>
    <row r="14" spans="1:19" x14ac:dyDescent="0.25">
      <c r="A14" s="28">
        <v>42830</v>
      </c>
      <c r="B14" s="7">
        <v>200376</v>
      </c>
      <c r="C14" s="3" t="s">
        <v>82</v>
      </c>
      <c r="D14" s="58">
        <v>0</v>
      </c>
      <c r="E14" s="61"/>
      <c r="F14" s="63">
        <v>157000</v>
      </c>
      <c r="G14" s="63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</row>
    <row r="15" spans="1:19" x14ac:dyDescent="0.25">
      <c r="A15" s="28">
        <v>42830</v>
      </c>
      <c r="B15" s="7">
        <v>297000</v>
      </c>
      <c r="C15" s="3" t="s">
        <v>83</v>
      </c>
      <c r="D15" s="58">
        <v>0</v>
      </c>
      <c r="E15" s="61">
        <f t="shared" ref="E15:E18" si="0">SUM(H15:S15)</f>
        <v>0</v>
      </c>
      <c r="F15" s="63">
        <v>297000</v>
      </c>
      <c r="G15" s="63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</row>
    <row r="16" spans="1:19" x14ac:dyDescent="0.25">
      <c r="A16" s="28">
        <v>42830</v>
      </c>
      <c r="B16" s="7">
        <v>410000</v>
      </c>
      <c r="C16" s="3" t="s">
        <v>84</v>
      </c>
      <c r="D16" s="58">
        <v>0</v>
      </c>
      <c r="E16" s="61">
        <v>14350</v>
      </c>
      <c r="F16" s="63">
        <v>410000</v>
      </c>
      <c r="G16" s="63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</row>
    <row r="17" spans="1:19" x14ac:dyDescent="0.25">
      <c r="A17" s="28">
        <v>42830</v>
      </c>
      <c r="B17" s="7">
        <v>185748</v>
      </c>
      <c r="C17" s="3" t="s">
        <v>81</v>
      </c>
      <c r="D17" s="58">
        <v>0</v>
      </c>
      <c r="E17" s="61">
        <f t="shared" si="0"/>
        <v>0</v>
      </c>
      <c r="F17" s="63">
        <v>178500</v>
      </c>
      <c r="G17" s="63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</row>
    <row r="18" spans="1:19" x14ac:dyDescent="0.25">
      <c r="A18" s="28">
        <v>42830</v>
      </c>
      <c r="B18" s="7">
        <v>110000</v>
      </c>
      <c r="C18" s="3" t="s">
        <v>85</v>
      </c>
      <c r="D18" s="58">
        <v>0</v>
      </c>
      <c r="E18" s="61">
        <f t="shared" si="0"/>
        <v>0</v>
      </c>
      <c r="F18" s="63">
        <v>110000</v>
      </c>
      <c r="G18" s="63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</row>
    <row r="19" spans="1:19" ht="15.75" thickBot="1" x14ac:dyDescent="0.3">
      <c r="A19" s="28">
        <v>42830</v>
      </c>
      <c r="B19" s="9"/>
      <c r="C19" s="10"/>
      <c r="D19" s="59"/>
      <c r="E19" s="64"/>
      <c r="F19" s="64"/>
      <c r="G19" s="64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</row>
    <row r="20" spans="1:19" x14ac:dyDescent="0.25">
      <c r="A20" s="53" t="s">
        <v>62</v>
      </c>
      <c r="B20" s="54">
        <f>B12+B15+B16+B18</f>
        <v>837000</v>
      </c>
      <c r="C20" s="54"/>
      <c r="D20" s="54">
        <f t="shared" ref="C20:G20" si="1">D12+D15+D16+D18</f>
        <v>20000</v>
      </c>
      <c r="E20" s="54">
        <f t="shared" si="1"/>
        <v>14850</v>
      </c>
      <c r="F20" s="54">
        <f t="shared" si="1"/>
        <v>817000</v>
      </c>
      <c r="G20" s="54">
        <f t="shared" si="1"/>
        <v>0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</row>
    <row r="21" spans="1:19" x14ac:dyDescent="0.25">
      <c r="A21" s="55" t="s">
        <v>63</v>
      </c>
      <c r="B21" s="51">
        <f>B13+B14+B17</f>
        <v>551727</v>
      </c>
      <c r="C21" s="51"/>
      <c r="D21" s="51">
        <f t="shared" ref="C21:G21" si="2">D13+D14+D17</f>
        <v>0</v>
      </c>
      <c r="E21" s="51">
        <f t="shared" si="2"/>
        <v>0</v>
      </c>
      <c r="F21" s="51">
        <f t="shared" si="2"/>
        <v>491506</v>
      </c>
      <c r="G21" s="51">
        <f t="shared" si="2"/>
        <v>0</v>
      </c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</row>
    <row r="22" spans="1:19" ht="15.75" thickBot="1" x14ac:dyDescent="0.3">
      <c r="A22" s="52" t="s">
        <v>61</v>
      </c>
      <c r="B22" s="67">
        <f>B11</f>
        <v>293475</v>
      </c>
      <c r="C22" s="67"/>
      <c r="D22" s="67">
        <f t="shared" ref="C22:G22" si="3">D11</f>
        <v>45900</v>
      </c>
      <c r="E22" s="67">
        <f t="shared" si="3"/>
        <v>535</v>
      </c>
      <c r="F22" s="67">
        <f t="shared" si="3"/>
        <v>0</v>
      </c>
      <c r="G22" s="67">
        <f t="shared" si="3"/>
        <v>0</v>
      </c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</row>
    <row r="23" spans="1:19" ht="15.75" thickBot="1" x14ac:dyDescent="0.3">
      <c r="A23" s="11" t="s">
        <v>60</v>
      </c>
      <c r="B23" s="12">
        <f>SUM(B11:B19)</f>
        <v>1682202</v>
      </c>
      <c r="C23" s="50"/>
      <c r="D23" s="12">
        <f>SUM(D11:D18)</f>
        <v>65900</v>
      </c>
      <c r="E23" s="65"/>
      <c r="F23" s="65"/>
      <c r="G23" s="66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K4" sqref="K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3" t="s">
        <v>16</v>
      </c>
      <c r="B1" s="71"/>
      <c r="C1" s="72"/>
    </row>
    <row r="2" spans="1:18" x14ac:dyDescent="0.25">
      <c r="L2" s="23"/>
    </row>
    <row r="3" spans="1:18" ht="20.25" customHeight="1" x14ac:dyDescent="0.25">
      <c r="A3" s="13" t="s">
        <v>7</v>
      </c>
      <c r="B3" s="68">
        <f>'Data Capture'!B7</f>
        <v>0</v>
      </c>
      <c r="C3" s="69"/>
      <c r="D3" s="13" t="s">
        <v>7</v>
      </c>
      <c r="E3" s="68">
        <f>'Data Capture'!C7</f>
        <v>0</v>
      </c>
      <c r="F3" s="69"/>
      <c r="G3" s="13" t="s">
        <v>7</v>
      </c>
      <c r="H3" s="68">
        <f>'Data Capture'!D7</f>
        <v>0</v>
      </c>
      <c r="I3" s="69"/>
      <c r="J3" s="13" t="s">
        <v>7</v>
      </c>
      <c r="K3" s="70">
        <f>'Data Capture'!E7</f>
        <v>0</v>
      </c>
      <c r="L3" s="69"/>
      <c r="M3" s="13" t="s">
        <v>7</v>
      </c>
      <c r="N3" s="68" t="s">
        <v>12</v>
      </c>
      <c r="O3" s="69"/>
      <c r="P3" s="13" t="s">
        <v>7</v>
      </c>
      <c r="Q3" s="68" t="s">
        <v>12</v>
      </c>
      <c r="R3" s="69"/>
    </row>
    <row r="4" spans="1:18" ht="20.25" customHeight="1" x14ac:dyDescent="0.25"/>
    <row r="5" spans="1:18" ht="20.25" customHeight="1" x14ac:dyDescent="0.25">
      <c r="A5" t="s">
        <v>8</v>
      </c>
      <c r="B5" s="17" t="s">
        <v>4</v>
      </c>
      <c r="C5" s="18" t="s">
        <v>9</v>
      </c>
      <c r="D5" t="s">
        <v>8</v>
      </c>
      <c r="E5" s="17" t="s">
        <v>4</v>
      </c>
      <c r="F5" s="18" t="s">
        <v>9</v>
      </c>
      <c r="G5" t="s">
        <v>8</v>
      </c>
      <c r="H5" s="17" t="s">
        <v>4</v>
      </c>
      <c r="I5" s="18" t="s">
        <v>9</v>
      </c>
      <c r="J5" t="s">
        <v>8</v>
      </c>
      <c r="K5" s="17" t="s">
        <v>4</v>
      </c>
      <c r="L5" s="18" t="s">
        <v>9</v>
      </c>
      <c r="M5" t="s">
        <v>8</v>
      </c>
      <c r="N5" s="17" t="s">
        <v>4</v>
      </c>
      <c r="O5" s="18" t="s">
        <v>9</v>
      </c>
      <c r="P5" t="s">
        <v>8</v>
      </c>
      <c r="Q5" s="17" t="s">
        <v>4</v>
      </c>
      <c r="R5" s="18" t="s">
        <v>9</v>
      </c>
    </row>
    <row r="6" spans="1:18" ht="20.25" customHeight="1" x14ac:dyDescent="0.25">
      <c r="B6" s="25"/>
      <c r="C6" s="22"/>
      <c r="E6" s="25"/>
      <c r="F6" s="22"/>
      <c r="H6" s="21"/>
      <c r="I6" s="22"/>
      <c r="K6" s="21"/>
      <c r="L6" s="22"/>
      <c r="N6" s="21"/>
      <c r="O6" s="22"/>
      <c r="Q6" s="21"/>
      <c r="R6" s="22"/>
    </row>
    <row r="7" spans="1:18" ht="20.25" customHeight="1" x14ac:dyDescent="0.25">
      <c r="B7" s="21"/>
      <c r="C7" s="22"/>
      <c r="E7" s="21"/>
      <c r="F7" s="22"/>
      <c r="H7" s="21"/>
      <c r="I7" s="22"/>
      <c r="K7" s="21"/>
      <c r="L7" s="22"/>
      <c r="N7" s="21"/>
      <c r="O7" s="22"/>
      <c r="Q7" s="21"/>
      <c r="R7" s="22"/>
    </row>
    <row r="8" spans="1:18" ht="20.25" customHeight="1" x14ac:dyDescent="0.25">
      <c r="B8" s="21"/>
      <c r="C8" s="22"/>
      <c r="E8" s="21"/>
      <c r="F8" s="22"/>
      <c r="H8" s="21"/>
      <c r="I8" s="22"/>
      <c r="K8" s="21"/>
      <c r="L8" s="22"/>
      <c r="N8" s="21"/>
      <c r="O8" s="22"/>
      <c r="Q8" s="21"/>
      <c r="R8" s="22"/>
    </row>
    <row r="9" spans="1:18" ht="20.25" customHeight="1" x14ac:dyDescent="0.25">
      <c r="B9" s="21"/>
      <c r="C9" s="22"/>
      <c r="E9" s="21"/>
      <c r="F9" s="22"/>
      <c r="H9" s="21"/>
      <c r="I9" s="22"/>
      <c r="K9" s="21"/>
      <c r="L9" s="22"/>
      <c r="N9" s="21"/>
      <c r="O9" s="22"/>
      <c r="Q9" s="21"/>
      <c r="R9" s="22"/>
    </row>
    <row r="10" spans="1:18" ht="20.25" customHeight="1" x14ac:dyDescent="0.25">
      <c r="B10" s="21"/>
      <c r="C10" s="22"/>
      <c r="E10" s="21"/>
      <c r="F10" s="22"/>
      <c r="H10" s="21"/>
      <c r="I10" s="22"/>
      <c r="K10" s="21"/>
      <c r="L10" s="22"/>
      <c r="N10" s="21"/>
      <c r="O10" s="22"/>
      <c r="Q10" s="21"/>
      <c r="R10" s="22"/>
    </row>
    <row r="11" spans="1:18" ht="20.25" customHeight="1" x14ac:dyDescent="0.25">
      <c r="B11" s="21"/>
      <c r="C11" s="22"/>
      <c r="E11" s="21"/>
      <c r="F11" s="22"/>
      <c r="H11" s="21"/>
      <c r="I11" s="22"/>
      <c r="K11" s="21"/>
      <c r="L11" s="22"/>
      <c r="N11" s="21"/>
      <c r="O11" s="22"/>
      <c r="Q11" s="21"/>
      <c r="R11" s="22"/>
    </row>
    <row r="12" spans="1:18" ht="20.25" customHeight="1" x14ac:dyDescent="0.25">
      <c r="B12" s="21"/>
      <c r="C12" s="22"/>
      <c r="E12" s="21"/>
      <c r="F12" s="22"/>
      <c r="H12" s="21"/>
      <c r="I12" s="22"/>
      <c r="K12" s="21"/>
      <c r="L12" s="22"/>
      <c r="N12" s="21"/>
      <c r="O12" s="22"/>
      <c r="Q12" s="21"/>
      <c r="R12" s="22"/>
    </row>
    <row r="13" spans="1:18" ht="20.25" customHeight="1" x14ac:dyDescent="0.25">
      <c r="B13" s="21"/>
      <c r="C13" s="22"/>
      <c r="E13" s="21"/>
      <c r="F13" s="22"/>
      <c r="H13" s="21"/>
      <c r="I13" s="22"/>
      <c r="K13" s="21"/>
      <c r="L13" s="22"/>
      <c r="N13" s="21"/>
      <c r="O13" s="22"/>
      <c r="Q13" s="21"/>
      <c r="R13" s="22"/>
    </row>
    <row r="14" spans="1:18" ht="20.25" customHeight="1" x14ac:dyDescent="0.25">
      <c r="B14" s="21"/>
      <c r="C14" s="22"/>
      <c r="E14" s="21"/>
      <c r="F14" s="22"/>
      <c r="H14" s="21"/>
      <c r="I14" s="22"/>
      <c r="K14" s="21"/>
      <c r="L14" s="22"/>
      <c r="N14" s="21"/>
      <c r="O14" s="22"/>
      <c r="Q14" s="21"/>
      <c r="R14" s="22"/>
    </row>
    <row r="15" spans="1:18" ht="20.25" customHeight="1" x14ac:dyDescent="0.25">
      <c r="B15" s="21"/>
      <c r="C15" s="22"/>
      <c r="E15" s="21"/>
      <c r="F15" s="22"/>
      <c r="H15" s="21"/>
      <c r="I15" s="22"/>
      <c r="K15" s="21"/>
      <c r="L15" s="22"/>
      <c r="N15" s="21"/>
      <c r="O15" s="22"/>
      <c r="Q15" s="21"/>
      <c r="R15" s="22"/>
    </row>
    <row r="16" spans="1:18" ht="20.25" customHeight="1" x14ac:dyDescent="0.25">
      <c r="B16" s="21"/>
      <c r="C16" s="22"/>
      <c r="E16" s="21"/>
      <c r="F16" s="22"/>
      <c r="H16" s="21"/>
      <c r="I16" s="22"/>
      <c r="K16" s="21"/>
      <c r="L16" s="22"/>
      <c r="N16" s="21"/>
      <c r="O16" s="22"/>
      <c r="Q16" s="21"/>
      <c r="R16" s="22"/>
    </row>
    <row r="17" spans="2:18" ht="20.25" customHeight="1" x14ac:dyDescent="0.25">
      <c r="B17" s="21"/>
      <c r="C17" s="22"/>
      <c r="E17" s="21"/>
      <c r="F17" s="22"/>
      <c r="H17" s="21"/>
      <c r="I17" s="22"/>
      <c r="K17" s="21"/>
      <c r="L17" s="22"/>
      <c r="N17" s="21"/>
      <c r="O17" s="22"/>
      <c r="Q17" s="21"/>
      <c r="R17" s="22"/>
    </row>
    <row r="18" spans="2:18" ht="20.25" customHeight="1" x14ac:dyDescent="0.25">
      <c r="B18" s="21"/>
      <c r="C18" s="22"/>
      <c r="E18" s="21"/>
      <c r="F18" s="22"/>
      <c r="H18" s="21"/>
      <c r="I18" s="22"/>
      <c r="K18" s="21"/>
      <c r="L18" s="22"/>
      <c r="N18" s="21"/>
      <c r="O18" s="22"/>
      <c r="Q18" s="21"/>
      <c r="R18" s="22"/>
    </row>
    <row r="19" spans="2:18" ht="20.25" customHeight="1" x14ac:dyDescent="0.25">
      <c r="B19" s="21"/>
      <c r="C19" s="22"/>
      <c r="E19" s="21"/>
      <c r="F19" s="22"/>
      <c r="H19" s="21"/>
      <c r="I19" s="22"/>
      <c r="K19" s="21"/>
      <c r="L19" s="22"/>
      <c r="N19" s="21"/>
      <c r="O19" s="22"/>
      <c r="Q19" s="21"/>
      <c r="R19" s="22"/>
    </row>
    <row r="20" spans="2:18" ht="20.25" customHeight="1" x14ac:dyDescent="0.25">
      <c r="B20" s="21"/>
      <c r="C20" s="22"/>
      <c r="E20" s="21"/>
      <c r="F20" s="22"/>
      <c r="H20" s="21"/>
      <c r="I20" s="22"/>
      <c r="K20" s="21"/>
      <c r="L20" s="22"/>
      <c r="N20" s="21"/>
      <c r="O20" s="22"/>
      <c r="Q20" s="21"/>
      <c r="R20" s="22"/>
    </row>
    <row r="21" spans="2:18" ht="20.25" customHeight="1" x14ac:dyDescent="0.25">
      <c r="B21" s="21"/>
      <c r="C21" s="22"/>
      <c r="E21" s="21"/>
      <c r="F21" s="22"/>
      <c r="H21" s="21"/>
      <c r="I21" s="22"/>
      <c r="K21" s="21"/>
      <c r="L21" s="22"/>
      <c r="N21" s="21"/>
      <c r="O21" s="22"/>
      <c r="Q21" s="21"/>
      <c r="R21" s="22"/>
    </row>
    <row r="22" spans="2:18" ht="20.25" customHeight="1" x14ac:dyDescent="0.25">
      <c r="B22" s="21"/>
      <c r="C22" s="22"/>
      <c r="E22" s="21"/>
      <c r="F22" s="22"/>
      <c r="H22" s="21"/>
      <c r="I22" s="22"/>
      <c r="K22" s="21"/>
      <c r="L22" s="22"/>
      <c r="N22" s="21"/>
      <c r="O22" s="22"/>
      <c r="Q22" s="21"/>
      <c r="R22" s="22"/>
    </row>
    <row r="23" spans="2:18" ht="20.25" customHeight="1" x14ac:dyDescent="0.25">
      <c r="B23" s="21"/>
      <c r="C23" s="22"/>
      <c r="E23" s="21"/>
      <c r="F23" s="22"/>
      <c r="H23" s="21"/>
      <c r="I23" s="22"/>
      <c r="K23" s="21"/>
      <c r="L23" s="22"/>
      <c r="N23" s="21"/>
      <c r="O23" s="22"/>
      <c r="Q23" s="21"/>
      <c r="R23" s="22"/>
    </row>
    <row r="24" spans="2:18" ht="20.25" customHeight="1" x14ac:dyDescent="0.25">
      <c r="B24" s="21"/>
      <c r="C24" s="22"/>
      <c r="E24" s="21"/>
      <c r="F24" s="22"/>
      <c r="H24" s="21"/>
      <c r="I24" s="22"/>
      <c r="K24" s="21"/>
      <c r="L24" s="22"/>
      <c r="N24" s="21"/>
      <c r="O24" s="22"/>
      <c r="Q24" s="21"/>
      <c r="R24" s="22"/>
    </row>
    <row r="25" spans="2:18" ht="20.25" customHeight="1" x14ac:dyDescent="0.25">
      <c r="B25" s="21"/>
      <c r="C25" s="22"/>
      <c r="E25" s="21"/>
      <c r="F25" s="22"/>
      <c r="H25" s="21"/>
      <c r="I25" s="22"/>
      <c r="K25" s="21"/>
      <c r="L25" s="22"/>
      <c r="N25" s="21"/>
      <c r="O25" s="22"/>
      <c r="Q25" s="21"/>
      <c r="R25" s="22"/>
    </row>
    <row r="26" spans="2:18" ht="20.25" customHeight="1" x14ac:dyDescent="0.25">
      <c r="B26" s="21"/>
      <c r="C26" s="22"/>
      <c r="E26" s="21"/>
      <c r="F26" s="22"/>
      <c r="H26" s="21"/>
      <c r="I26" s="22"/>
      <c r="K26" s="21"/>
      <c r="L26" s="22"/>
      <c r="N26" s="21"/>
      <c r="O26" s="22"/>
      <c r="Q26" s="21"/>
      <c r="R26" s="22"/>
    </row>
    <row r="27" spans="2:18" ht="20.25" customHeight="1" x14ac:dyDescent="0.25">
      <c r="B27" s="21"/>
      <c r="C27" s="22"/>
      <c r="E27" s="21"/>
      <c r="F27" s="22"/>
      <c r="H27" s="21"/>
      <c r="I27" s="22"/>
      <c r="K27" s="21"/>
      <c r="L27" s="22"/>
      <c r="N27" s="21"/>
      <c r="O27" s="22"/>
      <c r="Q27" s="21"/>
      <c r="R27" s="22"/>
    </row>
    <row r="28" spans="2:18" ht="20.25" customHeight="1" x14ac:dyDescent="0.25">
      <c r="B28" s="21"/>
      <c r="C28" s="22"/>
      <c r="E28" s="21"/>
      <c r="F28" s="22"/>
      <c r="H28" s="21"/>
      <c r="I28" s="22"/>
      <c r="K28" s="21"/>
      <c r="L28" s="22"/>
      <c r="N28" s="21"/>
      <c r="O28" s="22"/>
      <c r="Q28" s="21"/>
      <c r="R28" s="22"/>
    </row>
    <row r="29" spans="2:18" ht="20.25" customHeight="1" x14ac:dyDescent="0.25">
      <c r="B29" s="21"/>
      <c r="C29" s="22"/>
      <c r="E29" s="21"/>
      <c r="F29" s="22"/>
      <c r="H29" s="21"/>
      <c r="I29" s="22"/>
      <c r="K29" s="21"/>
      <c r="L29" s="22"/>
      <c r="N29" s="21"/>
      <c r="O29" s="22"/>
      <c r="Q29" s="21"/>
      <c r="R29" s="22"/>
    </row>
    <row r="30" spans="2:18" ht="20.25" customHeight="1" x14ac:dyDescent="0.25">
      <c r="C30" s="14"/>
      <c r="F30" s="14"/>
      <c r="I30" s="14"/>
      <c r="L30" s="14"/>
      <c r="O30" s="14"/>
      <c r="R30" s="14"/>
    </row>
    <row r="31" spans="2:18" ht="20.25" customHeight="1" x14ac:dyDescent="0.25">
      <c r="B31" s="13" t="s">
        <v>10</v>
      </c>
      <c r="C31" s="16">
        <f>SUM(C6:C29)</f>
        <v>0</v>
      </c>
      <c r="E31" s="13" t="s">
        <v>10</v>
      </c>
      <c r="F31" s="16">
        <f>SUM(F6:F29)</f>
        <v>0</v>
      </c>
      <c r="H31" s="13" t="s">
        <v>10</v>
      </c>
      <c r="I31" s="16">
        <f>SUM(I6:I29)</f>
        <v>0</v>
      </c>
      <c r="K31" s="13" t="s">
        <v>10</v>
      </c>
      <c r="L31" s="16">
        <f>SUM(L6:L29)</f>
        <v>0</v>
      </c>
      <c r="N31" s="13" t="s">
        <v>10</v>
      </c>
      <c r="O31" s="16">
        <f>SUM(O6:O29)</f>
        <v>0</v>
      </c>
      <c r="Q31" s="13" t="s">
        <v>10</v>
      </c>
      <c r="R31" s="16">
        <f>SUM(R6:R29)</f>
        <v>0</v>
      </c>
    </row>
    <row r="32" spans="2:18" ht="20.25" customHeight="1" x14ac:dyDescent="0.25"/>
    <row r="35" spans="1:11" ht="18.75" customHeight="1" x14ac:dyDescent="0.25">
      <c r="B35" s="75" t="s">
        <v>13</v>
      </c>
      <c r="C35" s="75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3" t="s">
        <v>7</v>
      </c>
      <c r="B38" s="73">
        <f>B3</f>
        <v>0</v>
      </c>
      <c r="C38" s="73"/>
      <c r="D38" s="20">
        <f>E3</f>
        <v>0</v>
      </c>
      <c r="E38" s="73">
        <f>H3</f>
        <v>0</v>
      </c>
      <c r="F38" s="73"/>
      <c r="G38" s="20">
        <f>K3</f>
        <v>0</v>
      </c>
      <c r="H38" s="73" t="str">
        <f>N3</f>
        <v>N/A</v>
      </c>
      <c r="I38" s="73"/>
      <c r="J38" s="20" t="str">
        <f>Q3</f>
        <v>N/A</v>
      </c>
      <c r="K38" s="15"/>
    </row>
    <row r="39" spans="1:11" ht="23.25" customHeight="1" x14ac:dyDescent="0.25">
      <c r="A39" s="13" t="s">
        <v>11</v>
      </c>
      <c r="B39" s="76" t="e">
        <f>C31/(C31+F31+I31+L31+O31+R31)</f>
        <v>#DIV/0!</v>
      </c>
      <c r="C39" s="76"/>
      <c r="D39" s="19" t="e">
        <f>F31/(C31+F31+I31+L31+O31+R31)</f>
        <v>#DIV/0!</v>
      </c>
      <c r="E39" s="76" t="e">
        <f>I31/(C31+F31+I31+L31+O31+R31)</f>
        <v>#DIV/0!</v>
      </c>
      <c r="F39" s="76"/>
      <c r="G39" s="19" t="e">
        <f>L31/(C31+F31+I31+L31+O31+R31)</f>
        <v>#DIV/0!</v>
      </c>
      <c r="H39" s="76" t="e">
        <f>O31/(C31+F31+I31+L31+O31+R31)</f>
        <v>#DIV/0!</v>
      </c>
      <c r="I39" s="76"/>
      <c r="J39" s="19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75" t="s">
        <v>14</v>
      </c>
      <c r="C42" s="75"/>
      <c r="D42" s="24"/>
    </row>
    <row r="43" spans="1:11" ht="23.25" customHeight="1" x14ac:dyDescent="0.25"/>
    <row r="44" spans="1:11" ht="23.25" customHeight="1" x14ac:dyDescent="0.25">
      <c r="A44" s="13" t="s">
        <v>7</v>
      </c>
      <c r="B44" s="73">
        <f>B3</f>
        <v>0</v>
      </c>
      <c r="C44" s="73"/>
      <c r="D44" s="20">
        <f>E3</f>
        <v>0</v>
      </c>
      <c r="E44" s="73">
        <f>H3</f>
        <v>0</v>
      </c>
      <c r="F44" s="73"/>
      <c r="G44" s="20">
        <f>K3</f>
        <v>0</v>
      </c>
      <c r="H44" s="73" t="str">
        <f>N3</f>
        <v>N/A</v>
      </c>
      <c r="I44" s="73"/>
      <c r="J44" s="20" t="str">
        <f>Q3</f>
        <v>N/A</v>
      </c>
    </row>
    <row r="45" spans="1:11" ht="23.25" customHeight="1" x14ac:dyDescent="0.25">
      <c r="A45" s="13" t="s">
        <v>15</v>
      </c>
      <c r="B45" s="74" t="e">
        <f>B39*D42</f>
        <v>#DIV/0!</v>
      </c>
      <c r="C45" s="74"/>
      <c r="D45" s="26" t="e">
        <f>D42*D39</f>
        <v>#DIV/0!</v>
      </c>
      <c r="E45" s="74" t="e">
        <f>E39*D42</f>
        <v>#DIV/0!</v>
      </c>
      <c r="F45" s="74"/>
      <c r="G45" s="26" t="e">
        <f>G39*D42</f>
        <v>#DIV/0!</v>
      </c>
      <c r="H45" s="74" t="e">
        <f>H39*D42</f>
        <v>#DIV/0!</v>
      </c>
      <c r="I45" s="74"/>
      <c r="J45" s="26" t="e">
        <f>J39*D42</f>
        <v>#DIV/0!</v>
      </c>
    </row>
    <row r="48" spans="1:11" x14ac:dyDescent="0.25">
      <c r="A48" t="s">
        <v>17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2018-01-31T17:38:47Z</dcterms:modified>
</cp:coreProperties>
</file>