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0490" windowHeight="7755"/>
  </bookViews>
  <sheets>
    <sheet name="Leo 1929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F20" i="1" s="1"/>
  <c r="G20" i="1" l="1"/>
  <c r="H20" i="1" s="1"/>
  <c r="I20" i="1"/>
  <c r="J20" i="1" s="1"/>
  <c r="F3" i="1"/>
  <c r="G3" i="1"/>
  <c r="H3" i="1" s="1"/>
  <c r="J3" i="1"/>
  <c r="D4" i="1"/>
  <c r="F4" i="1" s="1"/>
  <c r="J4" i="1" s="1"/>
  <c r="E8" i="1"/>
  <c r="E9" i="1" s="1"/>
  <c r="E10" i="1" s="1"/>
  <c r="I8" i="1"/>
  <c r="E12" i="1"/>
  <c r="E13" i="1"/>
  <c r="E14" i="1" s="1"/>
  <c r="E15" i="1" s="1"/>
  <c r="E17" i="1"/>
  <c r="E18" i="1"/>
  <c r="E19" i="1" s="1"/>
  <c r="D5" i="1" l="1"/>
  <c r="F5" i="1" s="1"/>
  <c r="J5" i="1"/>
  <c r="G5" i="1"/>
  <c r="H5" i="1" s="1"/>
  <c r="D6" i="1"/>
  <c r="G4" i="1"/>
  <c r="H4" i="1" s="1"/>
  <c r="F6" i="1" l="1"/>
  <c r="D7" i="1"/>
  <c r="F7" i="1" l="1"/>
  <c r="D8" i="1"/>
  <c r="G6" i="1"/>
  <c r="H6" i="1" s="1"/>
  <c r="J6" i="1"/>
  <c r="D9" i="1" l="1"/>
  <c r="F8" i="1"/>
  <c r="J8" i="1" s="1"/>
  <c r="G7" i="1"/>
  <c r="J7" i="1"/>
  <c r="H7" i="1" l="1"/>
  <c r="G8" i="1"/>
  <c r="D10" i="1"/>
  <c r="F9" i="1"/>
  <c r="I9" i="1" l="1"/>
  <c r="J9" i="1" s="1"/>
  <c r="D11" i="1"/>
  <c r="F10" i="1"/>
  <c r="H8" i="1"/>
  <c r="G9" i="1" s="1"/>
  <c r="I10" i="1" l="1"/>
  <c r="J10" i="1" s="1"/>
  <c r="F11" i="1"/>
  <c r="D12" i="1"/>
  <c r="H9" i="1"/>
  <c r="G10" i="1" s="1"/>
  <c r="F12" i="1" l="1"/>
  <c r="D13" i="1"/>
  <c r="I11" i="1"/>
  <c r="J11" i="1" s="1"/>
  <c r="H10" i="1"/>
  <c r="G11" i="1" s="1"/>
  <c r="H11" i="1" l="1"/>
  <c r="I12" i="1"/>
  <c r="J12" i="1" s="1"/>
  <c r="G12" i="1"/>
  <c r="F13" i="1"/>
  <c r="D14" i="1"/>
  <c r="H12" i="1" l="1"/>
  <c r="I13" i="1"/>
  <c r="J13" i="1" s="1"/>
  <c r="G13" i="1"/>
  <c r="F14" i="1"/>
  <c r="D15" i="1"/>
  <c r="H13" i="1" l="1"/>
  <c r="I14" i="1"/>
  <c r="J14" i="1" s="1"/>
  <c r="G14" i="1"/>
  <c r="F15" i="1"/>
  <c r="D17" i="1"/>
  <c r="D16" i="1"/>
  <c r="F16" i="1" s="1"/>
  <c r="I15" i="1" l="1"/>
  <c r="J15" i="1" s="1"/>
  <c r="I16" i="1" s="1"/>
  <c r="J16" i="1" s="1"/>
  <c r="H14" i="1"/>
  <c r="G15" i="1" s="1"/>
  <c r="F17" i="1"/>
  <c r="D18" i="1"/>
  <c r="H15" i="1" l="1"/>
  <c r="G16" i="1" s="1"/>
  <c r="F18" i="1"/>
  <c r="D19" i="1"/>
  <c r="F19" i="1" s="1"/>
  <c r="I17" i="1"/>
  <c r="J17" i="1" l="1"/>
  <c r="I18" i="1"/>
  <c r="J18" i="1" s="1"/>
  <c r="I19" i="1" s="1"/>
  <c r="J19" i="1" s="1"/>
  <c r="H16" i="1"/>
  <c r="G17" i="1" s="1"/>
  <c r="G18" i="1" l="1"/>
  <c r="H17" i="1"/>
  <c r="H18" i="1" l="1"/>
  <c r="G19" i="1" s="1"/>
  <c r="H19" i="1" l="1"/>
</calcChain>
</file>

<file path=xl/sharedStrings.xml><?xml version="1.0" encoding="utf-8"?>
<sst xmlns="http://schemas.openxmlformats.org/spreadsheetml/2006/main" count="56" uniqueCount="21">
  <si>
    <t>ICO Fee</t>
  </si>
  <si>
    <t>Employer Contribution - Paul Richer</t>
  </si>
  <si>
    <t>Redmayne-Bentley Investment</t>
  </si>
  <si>
    <t>Redmayne-Bentley Revauation</t>
  </si>
  <si>
    <t>LEI Fee</t>
  </si>
  <si>
    <t>Fees</t>
  </si>
  <si>
    <t>Paul Richer Completed Transfer</t>
  </si>
  <si>
    <t>Ros Altman Completed Transfer</t>
  </si>
  <si>
    <t>ICO Renewal</t>
  </si>
  <si>
    <t>Ros Altman Cash Transfer</t>
  </si>
  <si>
    <t>Paul %</t>
  </si>
  <si>
    <t>Paul Value</t>
  </si>
  <si>
    <t>Ros %</t>
  </si>
  <si>
    <t>Ros Value</t>
  </si>
  <si>
    <t>Scheme Total</t>
  </si>
  <si>
    <t>Scheme Investments</t>
  </si>
  <si>
    <t>Scheme Cash</t>
  </si>
  <si>
    <t>Movement</t>
  </si>
  <si>
    <t>Note</t>
  </si>
  <si>
    <t>Date</t>
  </si>
  <si>
    <t>Redmayne-Bentley Revaluation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</si>
</sst>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0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1" sqref="B11"/>
    </sheetView>
  </sheetViews>
  <sheetFormatPr defaultRowHeight="15" x14ac:dyDescent="0.25"/>
  <cols>
    <col min="1" max="1" width="10.7109375" style="3" bestFit="1" customWidth="1"/>
    <col min="2" max="2" width="33.42578125" customWidth="1"/>
    <col min="3" max="3" width="11.85546875" style="2" bestFit="1" customWidth="1"/>
    <col min="4" max="4" width="12.7109375" style="2" bestFit="1" customWidth="1"/>
    <col min="5" max="5" width="19.85546875" style="2" bestFit="1" customWidth="1"/>
    <col min="6" max="6" width="13" style="2" bestFit="1" customWidth="1"/>
    <col min="7" max="7" width="12.7109375" style="2" bestFit="1" customWidth="1"/>
    <col min="8" max="8" width="13" style="1" customWidth="1"/>
    <col min="9" max="9" width="11.140625" style="2" bestFit="1" customWidth="1"/>
    <col min="10" max="10" width="10.5703125" style="1" customWidth="1"/>
  </cols>
  <sheetData>
    <row r="1" spans="1:10" x14ac:dyDescent="0.25">
      <c r="A1" s="3" t="s">
        <v>19</v>
      </c>
      <c r="B1" t="s">
        <v>18</v>
      </c>
      <c r="C1" s="2" t="s">
        <v>17</v>
      </c>
      <c r="D1" s="2" t="s">
        <v>16</v>
      </c>
      <c r="E1" s="2" t="s">
        <v>15</v>
      </c>
      <c r="F1" s="2" t="s">
        <v>14</v>
      </c>
      <c r="G1" s="2" t="s">
        <v>13</v>
      </c>
      <c r="H1" s="1" t="s">
        <v>12</v>
      </c>
      <c r="I1" s="2" t="s">
        <v>11</v>
      </c>
      <c r="J1" s="1" t="s">
        <v>10</v>
      </c>
    </row>
    <row r="3" spans="1:10" x14ac:dyDescent="0.25">
      <c r="A3" s="3">
        <v>43110</v>
      </c>
      <c r="B3" t="s">
        <v>9</v>
      </c>
      <c r="C3" s="2">
        <v>666515</v>
      </c>
      <c r="D3" s="2">
        <v>666515</v>
      </c>
      <c r="E3" s="2">
        <v>0</v>
      </c>
      <c r="F3" s="2">
        <f t="shared" ref="F3:F19" si="0">D3+E3</f>
        <v>666515</v>
      </c>
      <c r="G3" s="2">
        <f>F3</f>
        <v>666515</v>
      </c>
      <c r="H3" s="1">
        <f t="shared" ref="H3:H19" si="1">G3/F3</f>
        <v>1</v>
      </c>
      <c r="I3" s="2">
        <v>0</v>
      </c>
      <c r="J3" s="1">
        <f t="shared" ref="J3:J19" si="2">I3/F3</f>
        <v>0</v>
      </c>
    </row>
    <row r="4" spans="1:10" x14ac:dyDescent="0.25">
      <c r="A4" s="3">
        <v>43118</v>
      </c>
      <c r="B4" t="s">
        <v>5</v>
      </c>
      <c r="C4" s="2">
        <v>-2202</v>
      </c>
      <c r="D4" s="2">
        <f t="shared" ref="D4:D10" si="3">D3+C4</f>
        <v>664313</v>
      </c>
      <c r="E4" s="2">
        <v>0</v>
      </c>
      <c r="F4" s="2">
        <f t="shared" si="0"/>
        <v>664313</v>
      </c>
      <c r="G4" s="2">
        <f>F4</f>
        <v>664313</v>
      </c>
      <c r="H4" s="1">
        <f t="shared" si="1"/>
        <v>1</v>
      </c>
      <c r="I4" s="2">
        <v>0</v>
      </c>
      <c r="J4" s="1">
        <f t="shared" si="2"/>
        <v>0</v>
      </c>
    </row>
    <row r="5" spans="1:10" x14ac:dyDescent="0.25">
      <c r="A5" s="3">
        <v>43221</v>
      </c>
      <c r="B5" t="s">
        <v>8</v>
      </c>
      <c r="C5" s="2">
        <v>-35</v>
      </c>
      <c r="D5" s="2">
        <f t="shared" si="3"/>
        <v>664278</v>
      </c>
      <c r="E5" s="2">
        <v>0</v>
      </c>
      <c r="F5" s="2">
        <f t="shared" si="0"/>
        <v>664278</v>
      </c>
      <c r="G5" s="2">
        <f>F5</f>
        <v>664278</v>
      </c>
      <c r="H5" s="1">
        <f t="shared" si="1"/>
        <v>1</v>
      </c>
      <c r="I5" s="2">
        <v>0</v>
      </c>
      <c r="J5" s="1">
        <f t="shared" si="2"/>
        <v>0</v>
      </c>
    </row>
    <row r="6" spans="1:10" x14ac:dyDescent="0.25">
      <c r="A6" s="3">
        <v>43333</v>
      </c>
      <c r="B6" t="s">
        <v>0</v>
      </c>
      <c r="C6" s="2">
        <v>-35</v>
      </c>
      <c r="D6" s="2">
        <f t="shared" si="3"/>
        <v>664243</v>
      </c>
      <c r="E6" s="2">
        <v>0</v>
      </c>
      <c r="F6" s="2">
        <f t="shared" si="0"/>
        <v>664243</v>
      </c>
      <c r="G6" s="2">
        <f>F6</f>
        <v>664243</v>
      </c>
      <c r="H6" s="1">
        <f t="shared" si="1"/>
        <v>1</v>
      </c>
      <c r="I6" s="2">
        <v>0</v>
      </c>
      <c r="J6" s="1">
        <f t="shared" si="2"/>
        <v>0</v>
      </c>
    </row>
    <row r="7" spans="1:10" x14ac:dyDescent="0.25">
      <c r="A7" s="3">
        <v>43367</v>
      </c>
      <c r="B7" t="s">
        <v>7</v>
      </c>
      <c r="C7" s="2">
        <v>16441.060000000001</v>
      </c>
      <c r="D7" s="2">
        <f t="shared" si="3"/>
        <v>680684.06</v>
      </c>
      <c r="E7" s="2">
        <v>384022</v>
      </c>
      <c r="F7" s="2">
        <f t="shared" si="0"/>
        <v>1064706.06</v>
      </c>
      <c r="G7" s="2">
        <f>F7</f>
        <v>1064706.06</v>
      </c>
      <c r="H7" s="1">
        <f t="shared" si="1"/>
        <v>1</v>
      </c>
      <c r="I7" s="2">
        <v>0</v>
      </c>
      <c r="J7" s="1">
        <f t="shared" si="2"/>
        <v>0</v>
      </c>
    </row>
    <row r="8" spans="1:10" x14ac:dyDescent="0.25">
      <c r="A8" s="3">
        <v>43367</v>
      </c>
      <c r="B8" t="s">
        <v>6</v>
      </c>
      <c r="C8" s="2">
        <v>89947.199999999997</v>
      </c>
      <c r="D8" s="2">
        <f t="shared" si="3"/>
        <v>770631.26</v>
      </c>
      <c r="E8" s="2">
        <f>E7+167641</f>
        <v>551663</v>
      </c>
      <c r="F8" s="2">
        <f t="shared" si="0"/>
        <v>1322294.26</v>
      </c>
      <c r="G8" s="2">
        <f>G7</f>
        <v>1064706.06</v>
      </c>
      <c r="H8" s="1">
        <f t="shared" si="1"/>
        <v>0.80519600833781135</v>
      </c>
      <c r="I8" s="2">
        <f>167641+89947.2</f>
        <v>257588.2</v>
      </c>
      <c r="J8" s="1">
        <f t="shared" si="2"/>
        <v>0.19480399166218873</v>
      </c>
    </row>
    <row r="9" spans="1:10" x14ac:dyDescent="0.25">
      <c r="A9" s="3">
        <v>43454</v>
      </c>
      <c r="B9" t="s">
        <v>5</v>
      </c>
      <c r="C9" s="2">
        <v>-2970</v>
      </c>
      <c r="D9" s="2">
        <f t="shared" si="3"/>
        <v>767661.26</v>
      </c>
      <c r="E9" s="2">
        <f>E8</f>
        <v>551663</v>
      </c>
      <c r="F9" s="2">
        <f t="shared" si="0"/>
        <v>1319324.26</v>
      </c>
      <c r="G9" s="2">
        <f t="shared" ref="G9:G17" si="4">F9*H8</f>
        <v>1062314.6278552369</v>
      </c>
      <c r="H9" s="1">
        <f t="shared" si="1"/>
        <v>0.80519600833781146</v>
      </c>
      <c r="I9" s="2">
        <f t="shared" ref="I9:I17" si="5">F9*J8</f>
        <v>257009.63214476331</v>
      </c>
      <c r="J9" s="1">
        <f t="shared" si="2"/>
        <v>0.19480399166218873</v>
      </c>
    </row>
    <row r="10" spans="1:10" x14ac:dyDescent="0.25">
      <c r="A10" s="3">
        <v>43454</v>
      </c>
      <c r="B10" t="s">
        <v>0</v>
      </c>
      <c r="C10" s="2">
        <v>-35</v>
      </c>
      <c r="D10" s="2">
        <f t="shared" si="3"/>
        <v>767626.26</v>
      </c>
      <c r="E10" s="2">
        <f>E9</f>
        <v>551663</v>
      </c>
      <c r="F10" s="2">
        <f t="shared" si="0"/>
        <v>1319289.26</v>
      </c>
      <c r="G10" s="2">
        <f t="shared" si="4"/>
        <v>1062286.445994945</v>
      </c>
      <c r="H10" s="1">
        <f t="shared" si="1"/>
        <v>0.80519600833781135</v>
      </c>
      <c r="I10" s="2">
        <f t="shared" si="5"/>
        <v>257002.81400505514</v>
      </c>
      <c r="J10" s="1">
        <f t="shared" si="2"/>
        <v>0.19480399166218873</v>
      </c>
    </row>
    <row r="11" spans="1:10" x14ac:dyDescent="0.25">
      <c r="A11" s="3">
        <v>43560</v>
      </c>
      <c r="B11" t="s">
        <v>20</v>
      </c>
      <c r="C11" s="2">
        <v>0</v>
      </c>
      <c r="D11" s="2">
        <f>D10</f>
        <v>767626.26</v>
      </c>
      <c r="E11" s="2">
        <v>521959</v>
      </c>
      <c r="F11" s="2">
        <f t="shared" si="0"/>
        <v>1289585.26</v>
      </c>
      <c r="G11" s="2">
        <f t="shared" si="4"/>
        <v>1038368.9037632786</v>
      </c>
      <c r="H11" s="1">
        <f t="shared" si="1"/>
        <v>0.80519600833781135</v>
      </c>
      <c r="I11" s="2">
        <f t="shared" si="5"/>
        <v>251216.35623672148</v>
      </c>
      <c r="J11" s="1">
        <f t="shared" si="2"/>
        <v>0.19480399166218873</v>
      </c>
    </row>
    <row r="12" spans="1:10" x14ac:dyDescent="0.25">
      <c r="A12" s="3">
        <v>43602</v>
      </c>
      <c r="B12" t="s">
        <v>2</v>
      </c>
      <c r="C12" s="2">
        <v>-200000</v>
      </c>
      <c r="D12" s="2">
        <f>D11+C12</f>
        <v>567626.26</v>
      </c>
      <c r="E12" s="2">
        <f>E11+200000</f>
        <v>721959</v>
      </c>
      <c r="F12" s="2">
        <f t="shared" si="0"/>
        <v>1289585.26</v>
      </c>
      <c r="G12" s="2">
        <f t="shared" si="4"/>
        <v>1038368.9037632786</v>
      </c>
      <c r="H12" s="1">
        <f t="shared" si="1"/>
        <v>0.80519600833781135</v>
      </c>
      <c r="I12" s="2">
        <f t="shared" si="5"/>
        <v>251216.35623672148</v>
      </c>
      <c r="J12" s="1">
        <f t="shared" si="2"/>
        <v>0.19480399166218873</v>
      </c>
    </row>
    <row r="13" spans="1:10" x14ac:dyDescent="0.25">
      <c r="A13" s="3">
        <v>43668</v>
      </c>
      <c r="B13" t="s">
        <v>4</v>
      </c>
      <c r="C13" s="2">
        <v>-84</v>
      </c>
      <c r="D13" s="2">
        <f>D12+C13</f>
        <v>567542.26</v>
      </c>
      <c r="E13" s="2">
        <f>E12</f>
        <v>721959</v>
      </c>
      <c r="F13" s="2">
        <f t="shared" si="0"/>
        <v>1289501.26</v>
      </c>
      <c r="G13" s="2">
        <f t="shared" si="4"/>
        <v>1038301.2672985783</v>
      </c>
      <c r="H13" s="1">
        <f t="shared" si="1"/>
        <v>0.80519600833781135</v>
      </c>
      <c r="I13" s="2">
        <f t="shared" si="5"/>
        <v>251199.99270142187</v>
      </c>
      <c r="J13" s="1">
        <f t="shared" si="2"/>
        <v>0.19480399166218873</v>
      </c>
    </row>
    <row r="14" spans="1:10" x14ac:dyDescent="0.25">
      <c r="A14" s="3">
        <v>43698</v>
      </c>
      <c r="B14" t="s">
        <v>0</v>
      </c>
      <c r="C14" s="2">
        <v>-35</v>
      </c>
      <c r="D14" s="2">
        <f>D13+C14</f>
        <v>567507.26</v>
      </c>
      <c r="E14" s="2">
        <f>E13</f>
        <v>721959</v>
      </c>
      <c r="F14" s="2">
        <f t="shared" si="0"/>
        <v>1289466.26</v>
      </c>
      <c r="G14" s="2">
        <f t="shared" si="4"/>
        <v>1038273.0854382864</v>
      </c>
      <c r="H14" s="1">
        <f t="shared" si="1"/>
        <v>0.80519600833781135</v>
      </c>
      <c r="I14" s="2">
        <f t="shared" si="5"/>
        <v>251193.17456171368</v>
      </c>
      <c r="J14" s="1">
        <f t="shared" si="2"/>
        <v>0.19480399166218873</v>
      </c>
    </row>
    <row r="15" spans="1:10" x14ac:dyDescent="0.25">
      <c r="A15" s="3">
        <v>43811</v>
      </c>
      <c r="B15" t="s">
        <v>2</v>
      </c>
      <c r="C15" s="2">
        <v>-200000</v>
      </c>
      <c r="D15" s="2">
        <f>D14+C15</f>
        <v>367507.26</v>
      </c>
      <c r="E15" s="2">
        <f>E14+200000</f>
        <v>921959</v>
      </c>
      <c r="F15" s="2">
        <f t="shared" si="0"/>
        <v>1289466.26</v>
      </c>
      <c r="G15" s="2">
        <f t="shared" si="4"/>
        <v>1038273.0854382864</v>
      </c>
      <c r="H15" s="1">
        <f t="shared" si="1"/>
        <v>0.80519600833781135</v>
      </c>
      <c r="I15" s="2">
        <f t="shared" si="5"/>
        <v>251193.17456171368</v>
      </c>
      <c r="J15" s="1">
        <f t="shared" si="2"/>
        <v>0.19480399166218873</v>
      </c>
    </row>
    <row r="16" spans="1:10" x14ac:dyDescent="0.25">
      <c r="A16" s="3">
        <v>43840</v>
      </c>
      <c r="B16" t="s">
        <v>20</v>
      </c>
      <c r="C16" s="2">
        <v>0</v>
      </c>
      <c r="D16" s="2">
        <f>D15</f>
        <v>367507.26</v>
      </c>
      <c r="E16" s="2">
        <v>1076143</v>
      </c>
      <c r="F16" s="2">
        <f t="shared" si="0"/>
        <v>1443650.26</v>
      </c>
      <c r="G16" s="2">
        <f t="shared" si="4"/>
        <v>1162421.4267878435</v>
      </c>
      <c r="H16" s="1">
        <f t="shared" si="1"/>
        <v>0.80519600833781135</v>
      </c>
      <c r="I16" s="2">
        <f t="shared" si="5"/>
        <v>281228.83321215661</v>
      </c>
      <c r="J16" s="1">
        <f t="shared" si="2"/>
        <v>0.19480399166218873</v>
      </c>
    </row>
    <row r="17" spans="1:10" x14ac:dyDescent="0.25">
      <c r="A17" s="3">
        <v>43893</v>
      </c>
      <c r="B17" t="s">
        <v>2</v>
      </c>
      <c r="C17" s="2">
        <v>-150000</v>
      </c>
      <c r="D17" s="2">
        <f>D15+C17</f>
        <v>217507.26</v>
      </c>
      <c r="E17" s="2">
        <f>E16+150000</f>
        <v>1226143</v>
      </c>
      <c r="F17" s="2">
        <f t="shared" si="0"/>
        <v>1443650.26</v>
      </c>
      <c r="G17" s="2">
        <f t="shared" si="4"/>
        <v>1162421.4267878435</v>
      </c>
      <c r="H17" s="1">
        <f t="shared" si="1"/>
        <v>0.80519600833781135</v>
      </c>
      <c r="I17" s="2">
        <f t="shared" si="5"/>
        <v>281228.83321215661</v>
      </c>
      <c r="J17" s="1">
        <f t="shared" si="2"/>
        <v>0.19480399166218873</v>
      </c>
    </row>
    <row r="18" spans="1:10" x14ac:dyDescent="0.25">
      <c r="A18" s="3">
        <v>43895</v>
      </c>
      <c r="B18" t="s">
        <v>1</v>
      </c>
      <c r="C18" s="2">
        <v>32000</v>
      </c>
      <c r="D18" s="2">
        <f>D17+C18</f>
        <v>249507.26</v>
      </c>
      <c r="E18" s="2">
        <f>E17</f>
        <v>1226143</v>
      </c>
      <c r="F18" s="2">
        <f t="shared" si="0"/>
        <v>1475650.26</v>
      </c>
      <c r="G18" s="2">
        <f>G17</f>
        <v>1162421.4267878435</v>
      </c>
      <c r="H18" s="1">
        <f t="shared" si="1"/>
        <v>0.78773504691270368</v>
      </c>
      <c r="I18" s="2">
        <f>I17+C18</f>
        <v>313228.83321215661</v>
      </c>
      <c r="J18" s="1">
        <f t="shared" si="2"/>
        <v>0.21226495308729632</v>
      </c>
    </row>
    <row r="19" spans="1:10" x14ac:dyDescent="0.25">
      <c r="A19" s="3">
        <v>44064</v>
      </c>
      <c r="B19" t="s">
        <v>0</v>
      </c>
      <c r="C19" s="2">
        <v>-35</v>
      </c>
      <c r="D19" s="2">
        <f>D18+C19</f>
        <v>249472.26</v>
      </c>
      <c r="E19" s="2">
        <f>E18</f>
        <v>1226143</v>
      </c>
      <c r="F19" s="2">
        <f t="shared" si="0"/>
        <v>1475615.26</v>
      </c>
      <c r="G19" s="2">
        <f>F19*H18</f>
        <v>1162393.8560612015</v>
      </c>
      <c r="H19" s="1">
        <f t="shared" si="1"/>
        <v>0.7877350469127038</v>
      </c>
      <c r="I19" s="2">
        <f>F19*J18</f>
        <v>313221.40393879858</v>
      </c>
      <c r="J19" s="1">
        <f t="shared" si="2"/>
        <v>0.21226495308729634</v>
      </c>
    </row>
    <row r="20" spans="1:10" x14ac:dyDescent="0.25">
      <c r="A20" s="3">
        <v>44154</v>
      </c>
      <c r="B20" t="s">
        <v>20</v>
      </c>
      <c r="C20" s="2">
        <v>0</v>
      </c>
      <c r="D20" s="2">
        <f>D19+C20</f>
        <v>249472.26</v>
      </c>
      <c r="E20" s="2">
        <v>1125645</v>
      </c>
      <c r="F20" s="2">
        <f t="shared" ref="F20" si="6">D20+E20</f>
        <v>1375117.26</v>
      </c>
      <c r="G20" s="2">
        <f>F20*H19</f>
        <v>1083228.0593165688</v>
      </c>
      <c r="H20" s="1">
        <f t="shared" ref="H20" si="7">G20/F20</f>
        <v>0.7877350469127038</v>
      </c>
      <c r="I20" s="2">
        <f>F20*J19</f>
        <v>291889.20068343147</v>
      </c>
      <c r="J20" s="1">
        <f t="shared" ref="J20" si="8">I20/F20</f>
        <v>0.21226495308729632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Leo 1929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Gina Laptop</cp:lastModifiedBy>
  <dcterms:created xsi:type="dcterms:W3CDTF">2020-11-17T11:18:09Z</dcterms:created>
  <dcterms:modified xsi:type="dcterms:W3CDTF">2020-11-20T11:42:40Z</dcterms:modified>
</cp:coreProperties>
</file>