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pn\SSAS Scheme Files\PP Schemes\K\Kaysted Directors Pension Scheme (Previously The Loft Shop)\"/>
    </mc:Choice>
  </mc:AlternateContent>
  <bookViews>
    <workbookView xWindow="0" yWindow="0" windowWidth="25200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I60" i="1" s="1"/>
  <c r="J60" i="1" s="1"/>
  <c r="C50" i="1"/>
  <c r="I50" i="1" s="1"/>
  <c r="J50" i="1" s="1"/>
  <c r="C40" i="1"/>
  <c r="I40" i="1" s="1"/>
  <c r="J40" i="1" s="1"/>
  <c r="C31" i="1"/>
  <c r="I31" i="1" s="1"/>
  <c r="J31" i="1" s="1"/>
  <c r="C23" i="1"/>
  <c r="I23" i="1" s="1"/>
  <c r="J23" i="1" s="1"/>
  <c r="J15" i="1"/>
  <c r="H15" i="1"/>
  <c r="I15" i="1"/>
  <c r="G15" i="1"/>
  <c r="C15" i="1"/>
  <c r="J8" i="1"/>
  <c r="H8" i="1"/>
  <c r="I8" i="1"/>
  <c r="G8" i="1"/>
  <c r="C8" i="1"/>
  <c r="G60" i="1" l="1"/>
  <c r="H60" i="1" s="1"/>
  <c r="G50" i="1"/>
  <c r="H50" i="1" s="1"/>
  <c r="G40" i="1"/>
  <c r="H40" i="1" s="1"/>
  <c r="G31" i="1"/>
  <c r="H31" i="1" s="1"/>
  <c r="G23" i="1"/>
  <c r="H23" i="1" s="1"/>
</calcChain>
</file>

<file path=xl/sharedStrings.xml><?xml version="1.0" encoding="utf-8"?>
<sst xmlns="http://schemas.openxmlformats.org/spreadsheetml/2006/main" count="63" uniqueCount="22">
  <si>
    <t>Date</t>
  </si>
  <si>
    <t>Transaction</t>
  </si>
  <si>
    <t>Amount</t>
  </si>
  <si>
    <t xml:space="preserve">Crystallised </t>
  </si>
  <si>
    <t>Un Crystallised</t>
  </si>
  <si>
    <t>Transf in Zurich</t>
  </si>
  <si>
    <t>TFC</t>
  </si>
  <si>
    <t>Un Secured Pension Fund</t>
  </si>
  <si>
    <t>Valuation</t>
  </si>
  <si>
    <t>Pre-TFC</t>
  </si>
  <si>
    <t>Admin Exp</t>
  </si>
  <si>
    <t>Change in Market Value</t>
  </si>
  <si>
    <t>Bank Interest</t>
  </si>
  <si>
    <t>%</t>
  </si>
  <si>
    <t>Managed Funds</t>
  </si>
  <si>
    <t>Trade Mark</t>
  </si>
  <si>
    <t>Loan</t>
  </si>
  <si>
    <t>Cash at bank</t>
  </si>
  <si>
    <t>Repayment of borrowing</t>
  </si>
  <si>
    <t>Royalty</t>
  </si>
  <si>
    <t>Sundry Creditor</t>
  </si>
  <si>
    <t>VAT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</si>
</sst>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2" fillId="0" borderId="0" xfId="0" applyFont="1"/>
    <xf numFmtId="9" fontId="0" fillId="0" borderId="0" xfId="2" applyFon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4" workbookViewId="0">
      <selection activeCell="F66" sqref="F66"/>
    </sheetView>
  </sheetViews>
  <sheetFormatPr defaultRowHeight="15" x14ac:dyDescent="0.25"/>
  <cols>
    <col min="1" max="1" width="10.7109375" bestFit="1" customWidth="1"/>
    <col min="2" max="2" width="22.42578125" bestFit="1" customWidth="1"/>
    <col min="3" max="3" width="10.140625" bestFit="1" customWidth="1"/>
    <col min="4" max="5" width="10.140625" customWidth="1"/>
    <col min="6" max="6" width="23.85546875" bestFit="1" customWidth="1"/>
    <col min="7" max="8" width="13.28515625" customWidth="1"/>
    <col min="9" max="9" width="15.5703125" customWidth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9</v>
      </c>
      <c r="E1" s="4" t="s">
        <v>6</v>
      </c>
      <c r="F1" s="4" t="s">
        <v>7</v>
      </c>
      <c r="G1" s="4" t="s">
        <v>3</v>
      </c>
      <c r="H1" s="4" t="s">
        <v>13</v>
      </c>
      <c r="I1" s="4" t="s">
        <v>4</v>
      </c>
      <c r="J1" s="4" t="s">
        <v>13</v>
      </c>
    </row>
    <row r="2" spans="1:10" x14ac:dyDescent="0.25">
      <c r="A2" s="1">
        <v>39814</v>
      </c>
      <c r="B2" t="s">
        <v>8</v>
      </c>
      <c r="C2" s="3">
        <v>142183</v>
      </c>
    </row>
    <row r="3" spans="1:10" x14ac:dyDescent="0.25">
      <c r="A3" s="1">
        <v>40109</v>
      </c>
      <c r="B3" t="s">
        <v>5</v>
      </c>
      <c r="C3" s="2">
        <v>389557.68</v>
      </c>
      <c r="D3" s="2"/>
      <c r="E3" s="2"/>
      <c r="F3" s="2"/>
      <c r="I3" s="2">
        <v>389557.68</v>
      </c>
    </row>
    <row r="4" spans="1:10" x14ac:dyDescent="0.25">
      <c r="A4" s="1">
        <v>40107</v>
      </c>
      <c r="B4" t="s">
        <v>5</v>
      </c>
      <c r="C4" s="2">
        <v>102024.92</v>
      </c>
      <c r="D4" s="2">
        <v>162430.53</v>
      </c>
      <c r="E4" s="2">
        <v>60405.61</v>
      </c>
      <c r="F4" s="2">
        <v>102024.92</v>
      </c>
    </row>
    <row r="5" spans="1:10" x14ac:dyDescent="0.25">
      <c r="A5" s="1">
        <v>40178</v>
      </c>
      <c r="B5" t="s">
        <v>10</v>
      </c>
      <c r="C5" s="2">
        <v>-10</v>
      </c>
      <c r="D5" s="2"/>
      <c r="E5" s="2"/>
      <c r="F5" s="2"/>
    </row>
    <row r="6" spans="1:10" x14ac:dyDescent="0.25">
      <c r="A6" s="1">
        <v>40178</v>
      </c>
      <c r="B6" t="s">
        <v>11</v>
      </c>
      <c r="C6" s="2">
        <v>19460</v>
      </c>
    </row>
    <row r="7" spans="1:10" x14ac:dyDescent="0.25">
      <c r="B7" t="s">
        <v>12</v>
      </c>
      <c r="C7" s="2">
        <v>415</v>
      </c>
    </row>
    <row r="8" spans="1:10" x14ac:dyDescent="0.25">
      <c r="A8" s="1">
        <v>40178</v>
      </c>
      <c r="B8" t="s">
        <v>8</v>
      </c>
      <c r="C8" s="3">
        <f>SUM(C2:C7)</f>
        <v>653630.6</v>
      </c>
      <c r="G8" s="2">
        <f>F4</f>
        <v>102024.92</v>
      </c>
      <c r="H8" s="5">
        <f>G8/C8</f>
        <v>0.15608957108189245</v>
      </c>
      <c r="I8" s="2">
        <f>C8-G8</f>
        <v>551605.67999999993</v>
      </c>
      <c r="J8" s="5">
        <f>I8/C8</f>
        <v>0.84391042891810752</v>
      </c>
    </row>
    <row r="10" spans="1:10" x14ac:dyDescent="0.25">
      <c r="A10" s="1">
        <v>40543</v>
      </c>
      <c r="B10" t="s">
        <v>14</v>
      </c>
      <c r="C10" s="3">
        <v>272648</v>
      </c>
    </row>
    <row r="11" spans="1:10" x14ac:dyDescent="0.25">
      <c r="B11" t="s">
        <v>15</v>
      </c>
      <c r="C11" s="3">
        <v>273000</v>
      </c>
    </row>
    <row r="12" spans="1:10" x14ac:dyDescent="0.25">
      <c r="B12" t="s">
        <v>16</v>
      </c>
      <c r="C12" s="3">
        <v>100000</v>
      </c>
    </row>
    <row r="13" spans="1:10" x14ac:dyDescent="0.25">
      <c r="B13" t="s">
        <v>17</v>
      </c>
      <c r="C13" s="3">
        <v>15399</v>
      </c>
    </row>
    <row r="14" spans="1:10" x14ac:dyDescent="0.25">
      <c r="B14" t="s">
        <v>18</v>
      </c>
      <c r="C14" s="3">
        <v>-1000</v>
      </c>
    </row>
    <row r="15" spans="1:10" x14ac:dyDescent="0.25">
      <c r="A15" s="1">
        <v>40543</v>
      </c>
      <c r="B15" t="s">
        <v>8</v>
      </c>
      <c r="C15" s="3">
        <f>SUM(C10:C14)</f>
        <v>660047</v>
      </c>
      <c r="G15" s="6">
        <f>C15*H8</f>
        <v>103026.45312388986</v>
      </c>
      <c r="H15" s="5">
        <f>G15/C15</f>
        <v>0.15608957108189245</v>
      </c>
      <c r="I15" s="6">
        <f>C15*J8</f>
        <v>557020.54687611014</v>
      </c>
      <c r="J15" s="5">
        <f>I15/C15</f>
        <v>0.84391042891810752</v>
      </c>
    </row>
    <row r="17" spans="1:10" x14ac:dyDescent="0.25">
      <c r="A17" s="1">
        <v>40908</v>
      </c>
      <c r="B17" t="s">
        <v>14</v>
      </c>
      <c r="C17" s="3">
        <v>272648</v>
      </c>
    </row>
    <row r="18" spans="1:10" x14ac:dyDescent="0.25">
      <c r="B18" t="s">
        <v>15</v>
      </c>
      <c r="C18" s="3">
        <v>273000</v>
      </c>
    </row>
    <row r="19" spans="1:10" x14ac:dyDescent="0.25">
      <c r="B19" t="s">
        <v>16</v>
      </c>
      <c r="C19" s="3">
        <v>100000</v>
      </c>
    </row>
    <row r="20" spans="1:10" x14ac:dyDescent="0.25">
      <c r="B20" t="s">
        <v>17</v>
      </c>
      <c r="C20" s="3">
        <v>15399</v>
      </c>
    </row>
    <row r="21" spans="1:10" x14ac:dyDescent="0.25">
      <c r="B21" t="s">
        <v>18</v>
      </c>
      <c r="C21" s="3">
        <v>-1000</v>
      </c>
    </row>
    <row r="22" spans="1:10" x14ac:dyDescent="0.25">
      <c r="B22" t="s">
        <v>19</v>
      </c>
      <c r="C22" s="3">
        <v>6397</v>
      </c>
    </row>
    <row r="23" spans="1:10" x14ac:dyDescent="0.25">
      <c r="A23" s="1">
        <v>40908</v>
      </c>
      <c r="B23" t="s">
        <v>8</v>
      </c>
      <c r="C23" s="3">
        <f>SUM(C17:C22)</f>
        <v>666444</v>
      </c>
      <c r="G23" s="6">
        <f>C23*H15</f>
        <v>104024.95811010074</v>
      </c>
      <c r="H23" s="5">
        <f>G23/C23</f>
        <v>0.15608957108189245</v>
      </c>
      <c r="I23" s="6">
        <f>C23*J15</f>
        <v>562419.04188989929</v>
      </c>
      <c r="J23" s="5">
        <f>I23/C23</f>
        <v>0.84391042891810764</v>
      </c>
    </row>
    <row r="25" spans="1:10" x14ac:dyDescent="0.25">
      <c r="A25" s="1">
        <v>41274</v>
      </c>
      <c r="B25" t="s">
        <v>14</v>
      </c>
      <c r="C25" s="3">
        <v>289972</v>
      </c>
    </row>
    <row r="26" spans="1:10" x14ac:dyDescent="0.25">
      <c r="B26" t="s">
        <v>15</v>
      </c>
      <c r="C26" s="3">
        <v>273000</v>
      </c>
    </row>
    <row r="27" spans="1:10" x14ac:dyDescent="0.25">
      <c r="B27" t="s">
        <v>16</v>
      </c>
      <c r="C27" s="3">
        <v>100000</v>
      </c>
    </row>
    <row r="28" spans="1:10" x14ac:dyDescent="0.25">
      <c r="B28" t="s">
        <v>17</v>
      </c>
      <c r="C28" s="3">
        <v>15389</v>
      </c>
    </row>
    <row r="29" spans="1:10" x14ac:dyDescent="0.25">
      <c r="B29" t="s">
        <v>18</v>
      </c>
      <c r="C29" s="3">
        <v>-1000</v>
      </c>
    </row>
    <row r="30" spans="1:10" x14ac:dyDescent="0.25">
      <c r="B30" t="s">
        <v>19</v>
      </c>
      <c r="C30" s="3">
        <v>20696</v>
      </c>
    </row>
    <row r="31" spans="1:10" x14ac:dyDescent="0.25">
      <c r="A31" s="1">
        <v>41274</v>
      </c>
      <c r="B31" t="s">
        <v>8</v>
      </c>
      <c r="C31" s="3">
        <f>SUM(C25:C30)</f>
        <v>698057</v>
      </c>
      <c r="G31" s="6">
        <f>C31*H23</f>
        <v>108959.41772071259</v>
      </c>
      <c r="H31" s="5">
        <f>G31/C31</f>
        <v>0.15608957108189245</v>
      </c>
      <c r="I31" s="6">
        <f>C31*J23</f>
        <v>589097.58227928751</v>
      </c>
      <c r="J31" s="5">
        <f>I31/C31</f>
        <v>0.84391042891810775</v>
      </c>
    </row>
    <row r="33" spans="1:10" x14ac:dyDescent="0.25">
      <c r="A33" s="1">
        <v>41639</v>
      </c>
      <c r="B33" t="s">
        <v>14</v>
      </c>
      <c r="C33" s="3">
        <v>325843</v>
      </c>
    </row>
    <row r="34" spans="1:10" x14ac:dyDescent="0.25">
      <c r="B34" t="s">
        <v>15</v>
      </c>
      <c r="C34" s="3">
        <v>273000</v>
      </c>
    </row>
    <row r="35" spans="1:10" x14ac:dyDescent="0.25">
      <c r="B35" t="s">
        <v>16</v>
      </c>
      <c r="C35" s="3">
        <v>100000</v>
      </c>
    </row>
    <row r="36" spans="1:10" x14ac:dyDescent="0.25">
      <c r="B36" t="s">
        <v>17</v>
      </c>
      <c r="C36" s="3">
        <v>22143</v>
      </c>
    </row>
    <row r="37" spans="1:10" x14ac:dyDescent="0.25">
      <c r="B37" t="s">
        <v>18</v>
      </c>
      <c r="C37" s="3">
        <v>-1000</v>
      </c>
    </row>
    <row r="38" spans="1:10" x14ac:dyDescent="0.25">
      <c r="B38" t="s">
        <v>19</v>
      </c>
      <c r="C38" s="3">
        <v>51530</v>
      </c>
    </row>
    <row r="39" spans="1:10" x14ac:dyDescent="0.25">
      <c r="B39" t="s">
        <v>20</v>
      </c>
      <c r="C39" s="3">
        <v>-320</v>
      </c>
    </row>
    <row r="40" spans="1:10" x14ac:dyDescent="0.25">
      <c r="A40" s="1">
        <v>41639</v>
      </c>
      <c r="B40" t="s">
        <v>8</v>
      </c>
      <c r="C40" s="3">
        <f>SUM(C33:C39)</f>
        <v>771196</v>
      </c>
      <c r="G40" s="6">
        <f>C40*H31</f>
        <v>120375.65286007113</v>
      </c>
      <c r="H40" s="5">
        <f>G40/C40</f>
        <v>0.15608957108189245</v>
      </c>
      <c r="I40" s="6">
        <f>C40*J31</f>
        <v>650820.34713992907</v>
      </c>
      <c r="J40" s="5">
        <f>I40/C40</f>
        <v>0.84391042891810786</v>
      </c>
    </row>
    <row r="42" spans="1:10" x14ac:dyDescent="0.25">
      <c r="A42" s="1">
        <v>42004</v>
      </c>
      <c r="B42" t="s">
        <v>14</v>
      </c>
      <c r="C42" s="3">
        <v>384229</v>
      </c>
    </row>
    <row r="43" spans="1:10" x14ac:dyDescent="0.25">
      <c r="B43" t="s">
        <v>15</v>
      </c>
      <c r="C43" s="3">
        <v>273000</v>
      </c>
    </row>
    <row r="44" spans="1:10" x14ac:dyDescent="0.25">
      <c r="B44" t="s">
        <v>16</v>
      </c>
      <c r="C44" s="3">
        <v>100000</v>
      </c>
    </row>
    <row r="45" spans="1:10" x14ac:dyDescent="0.25">
      <c r="B45" t="s">
        <v>17</v>
      </c>
      <c r="C45" s="3">
        <v>6410</v>
      </c>
    </row>
    <row r="46" spans="1:10" x14ac:dyDescent="0.25">
      <c r="B46" t="s">
        <v>18</v>
      </c>
      <c r="C46" s="3">
        <v>-1000</v>
      </c>
    </row>
    <row r="47" spans="1:10" x14ac:dyDescent="0.25">
      <c r="B47" t="s">
        <v>19</v>
      </c>
      <c r="C47" s="3">
        <v>89907</v>
      </c>
    </row>
    <row r="48" spans="1:10" x14ac:dyDescent="0.25">
      <c r="B48" t="s">
        <v>20</v>
      </c>
      <c r="C48" s="3">
        <v>-1012</v>
      </c>
    </row>
    <row r="49" spans="1:10" x14ac:dyDescent="0.25">
      <c r="B49" t="s">
        <v>21</v>
      </c>
      <c r="C49" s="3">
        <v>-789</v>
      </c>
    </row>
    <row r="50" spans="1:10" x14ac:dyDescent="0.25">
      <c r="A50" s="1">
        <v>42004</v>
      </c>
      <c r="B50" t="s">
        <v>8</v>
      </c>
      <c r="C50" s="3">
        <f>SUM(C42:C49)</f>
        <v>850745</v>
      </c>
      <c r="G50" s="6">
        <f>C50*H40</f>
        <v>132792.42215006458</v>
      </c>
      <c r="H50" s="5">
        <f>G50/C50</f>
        <v>0.15608957108189245</v>
      </c>
      <c r="I50" s="6">
        <f>C50*J40</f>
        <v>717952.57784993562</v>
      </c>
      <c r="J50" s="5">
        <f>I50/C50</f>
        <v>0.84391042891810786</v>
      </c>
    </row>
    <row r="52" spans="1:10" x14ac:dyDescent="0.25">
      <c r="A52" s="1">
        <v>42369</v>
      </c>
      <c r="B52" t="s">
        <v>14</v>
      </c>
      <c r="C52" s="3">
        <v>477385</v>
      </c>
    </row>
    <row r="53" spans="1:10" x14ac:dyDescent="0.25">
      <c r="B53" t="s">
        <v>15</v>
      </c>
      <c r="C53" s="3">
        <v>273000</v>
      </c>
    </row>
    <row r="54" spans="1:10" x14ac:dyDescent="0.25">
      <c r="B54" t="s">
        <v>16</v>
      </c>
      <c r="C54" s="3">
        <v>100000</v>
      </c>
    </row>
    <row r="55" spans="1:10" x14ac:dyDescent="0.25">
      <c r="B55" t="s">
        <v>17</v>
      </c>
      <c r="C55" s="3">
        <v>244</v>
      </c>
    </row>
    <row r="56" spans="1:10" x14ac:dyDescent="0.25">
      <c r="B56" t="s">
        <v>18</v>
      </c>
      <c r="C56" s="3">
        <v>-5036</v>
      </c>
    </row>
    <row r="57" spans="1:10" x14ac:dyDescent="0.25">
      <c r="B57" t="s">
        <v>19</v>
      </c>
      <c r="C57" s="3">
        <v>92081</v>
      </c>
    </row>
    <row r="58" spans="1:10" x14ac:dyDescent="0.25">
      <c r="B58" t="s">
        <v>20</v>
      </c>
      <c r="C58" s="3">
        <v>-1012</v>
      </c>
    </row>
    <row r="59" spans="1:10" x14ac:dyDescent="0.25">
      <c r="B59" t="s">
        <v>21</v>
      </c>
      <c r="C59" s="3">
        <v>-789</v>
      </c>
    </row>
    <row r="60" spans="1:10" x14ac:dyDescent="0.25">
      <c r="A60" s="1">
        <v>42369</v>
      </c>
      <c r="B60" t="s">
        <v>8</v>
      </c>
      <c r="C60" s="3">
        <f>SUM(C52:C59)</f>
        <v>935873</v>
      </c>
      <c r="G60" s="6">
        <f>C60*H50</f>
        <v>146080.01515712394</v>
      </c>
      <c r="H60" s="5">
        <f>G60/C60</f>
        <v>0.15608957108189245</v>
      </c>
      <c r="I60" s="6">
        <f>C60*J50</f>
        <v>789792.98484287632</v>
      </c>
      <c r="J60" s="5">
        <f>I60/C60</f>
        <v>0.84391042891810786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</dc:creator>
  <cp:lastModifiedBy>Emily</cp:lastModifiedBy>
  <dcterms:created xsi:type="dcterms:W3CDTF">2018-05-30T10:42:49Z</dcterms:created>
  <dcterms:modified xsi:type="dcterms:W3CDTF">2018-05-30T15:09:17Z</dcterms:modified>
</cp:coreProperties>
</file>