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W:\vpn\SSAS Scheme Files\PP Schemes\J\John Dingle Project Planning Ltd Retirement Benefits Scheme\Outbound\"/>
    </mc:Choice>
  </mc:AlternateContent>
  <xr:revisionPtr revIDLastSave="0" documentId="13_ncr:1_{BA5E05FF-927A-43BF-A0A7-AFB9B173B025}" xr6:coauthVersionLast="31" xr6:coauthVersionMax="31" xr10:uidLastSave="{00000000-0000-0000-0000-000000000000}"/>
  <bookViews>
    <workbookView xWindow="0" yWindow="0" windowWidth="15200" windowHeight="6450" xr2:uid="{A6491F00-F07B-4EA1-A209-98FC9F0F3CE9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  <c r="B25" i="1"/>
  <c r="B17" i="1"/>
  <c r="B21" i="1"/>
  <c r="B22" i="1"/>
  <c r="B35" i="1"/>
  <c r="B33" i="1"/>
  <c r="B32" i="1"/>
  <c r="B12" i="1"/>
  <c r="C33" i="1"/>
  <c r="C35" i="1"/>
  <c r="B11" i="1" l="1"/>
  <c r="B16" i="1" s="1"/>
  <c r="C12" i="1"/>
  <c r="A8" i="1"/>
  <c r="C21" i="1" l="1"/>
  <c r="C22" i="1" s="1"/>
  <c r="C16" i="1" s="1"/>
  <c r="C17" i="1" s="1"/>
</calcChain>
</file>

<file path=xl/sharedStrings.xml><?xml version="1.0" encoding="utf-8"?>
<sst xmlns="http://schemas.openxmlformats.org/spreadsheetml/2006/main" count="18" uniqueCount="15">
  <si>
    <t>JOHN DINGLE</t>
  </si>
  <si>
    <t>PATRICIA LANCASTER</t>
  </si>
  <si>
    <t>crystallised</t>
  </si>
  <si>
    <t>Current Fund Value</t>
  </si>
  <si>
    <t>Remaining PCLS</t>
  </si>
  <si>
    <t>Employer Loan</t>
  </si>
  <si>
    <t xml:space="preserve">Legal and General </t>
  </si>
  <si>
    <t>Friends Life</t>
  </si>
  <si>
    <t>Cash at Bank</t>
  </si>
  <si>
    <t>Uncrystallised</t>
  </si>
  <si>
    <t>Crystallised</t>
  </si>
  <si>
    <t>fund value</t>
  </si>
  <si>
    <t>share of fund</t>
  </si>
  <si>
    <t>remaining uncrystallised</t>
  </si>
  <si>
    <t>value of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</si>
</sst>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[$£-809]* #,##0.00_-;\-[$£-809]* #,##0.00_-;_-[$£-809]* &quot;-&quot;??_-;_-@_-"/>
    <numFmt numFmtId="165" formatCode="_-&quot;£&quot;* #,##0_-;\-&quot;£&quot;* #,##0_-;_-&quot;£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  <xf numFmtId="10" fontId="0" fillId="0" borderId="0" xfId="2" applyNumberFormat="1" applyFont="1" applyAlignment="1">
      <alignment horizontal="left"/>
    </xf>
    <xf numFmtId="165" fontId="0" fillId="0" borderId="0" xfId="1" applyNumberFormat="1" applyFont="1" applyAlignment="1">
      <alignment horizontal="left"/>
    </xf>
    <xf numFmtId="164" fontId="0" fillId="0" borderId="0" xfId="0" applyNumberFormat="1" applyAlignment="1">
      <alignment horizontal="left"/>
    </xf>
    <xf numFmtId="43" fontId="0" fillId="0" borderId="0" xfId="3" applyFont="1" applyAlignment="1">
      <alignment horizontal="left"/>
    </xf>
    <xf numFmtId="44" fontId="0" fillId="0" borderId="0" xfId="1" applyFont="1" applyAlignment="1">
      <alignment horizontal="left"/>
    </xf>
    <xf numFmtId="0" fontId="2" fillId="0" borderId="0" xfId="0" applyFont="1" applyAlignment="1">
      <alignment horizontal="left"/>
    </xf>
    <xf numFmtId="44" fontId="2" fillId="0" borderId="0" xfId="1" applyFont="1" applyAlignment="1">
      <alignment horizontal="left"/>
    </xf>
    <xf numFmtId="14" fontId="2" fillId="0" borderId="0" xfId="0" applyNumberFormat="1" applyFont="1" applyAlignment="1">
      <alignment horizontal="left"/>
    </xf>
    <xf numFmtId="0" fontId="0" fillId="0" borderId="0" xfId="0" applyFill="1" applyAlignment="1">
      <alignment horizontal="left"/>
    </xf>
    <xf numFmtId="165" fontId="0" fillId="0" borderId="0" xfId="1" applyNumberFormat="1" applyFont="1" applyFill="1" applyAlignment="1">
      <alignment horizontal="left"/>
    </xf>
    <xf numFmtId="164" fontId="0" fillId="0" borderId="0" xfId="0" applyNumberFormat="1" applyFill="1" applyAlignment="1">
      <alignment horizontal="left"/>
    </xf>
    <xf numFmtId="10" fontId="0" fillId="0" borderId="0" xfId="2" applyNumberFormat="1" applyFont="1" applyFill="1" applyAlignment="1">
      <alignment horizontal="left"/>
    </xf>
    <xf numFmtId="44" fontId="2" fillId="0" borderId="0" xfId="1" applyFont="1" applyFill="1" applyAlignment="1">
      <alignment horizontal="left"/>
    </xf>
    <xf numFmtId="44" fontId="0" fillId="0" borderId="0" xfId="1" applyFont="1" applyFill="1" applyAlignment="1">
      <alignment horizontal="left"/>
    </xf>
  </cellXfs>
  <cellStyles count="4">
    <cellStyle name="Comma" xfId="3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664F90-AF72-4968-AEC1-FBCA75059884}">
  <dimension ref="A2:E35"/>
  <sheetViews>
    <sheetView tabSelected="1" workbookViewId="0">
      <selection activeCell="C6" sqref="C6"/>
    </sheetView>
  </sheetViews>
  <sheetFormatPr defaultRowHeight="14.5" x14ac:dyDescent="0.35"/>
  <cols>
    <col min="1" max="1" width="25.1796875" style="1" customWidth="1"/>
    <col min="2" max="2" width="21.1796875" style="1" customWidth="1"/>
    <col min="3" max="3" width="20.453125" style="11" customWidth="1"/>
    <col min="4" max="4" width="13.26953125" style="1" customWidth="1"/>
    <col min="5" max="16384" width="8.7265625" style="1"/>
  </cols>
  <sheetData>
    <row r="2" spans="1:4" x14ac:dyDescent="0.35">
      <c r="A2" s="4">
        <v>495000</v>
      </c>
      <c r="B2" s="4" t="s">
        <v>5</v>
      </c>
    </row>
    <row r="3" spans="1:4" x14ac:dyDescent="0.35">
      <c r="A3" s="4">
        <v>275089</v>
      </c>
      <c r="B3" s="4" t="s">
        <v>6</v>
      </c>
    </row>
    <row r="4" spans="1:4" x14ac:dyDescent="0.35">
      <c r="A4" s="4">
        <v>61369</v>
      </c>
      <c r="B4" s="4" t="s">
        <v>7</v>
      </c>
    </row>
    <row r="5" spans="1:4" x14ac:dyDescent="0.35">
      <c r="A5" s="4">
        <v>70347</v>
      </c>
      <c r="B5" s="4" t="s">
        <v>7</v>
      </c>
    </row>
    <row r="6" spans="1:4" x14ac:dyDescent="0.35">
      <c r="A6" s="4">
        <v>467803</v>
      </c>
      <c r="B6" s="4" t="s">
        <v>8</v>
      </c>
    </row>
    <row r="7" spans="1:4" x14ac:dyDescent="0.35">
      <c r="A7" s="4"/>
      <c r="B7" s="4"/>
    </row>
    <row r="8" spans="1:4" x14ac:dyDescent="0.35">
      <c r="A8" s="4">
        <f>SUM(A2:A6)</f>
        <v>1369608</v>
      </c>
      <c r="B8" s="4"/>
    </row>
    <row r="10" spans="1:4" x14ac:dyDescent="0.35">
      <c r="B10" s="1" t="s">
        <v>0</v>
      </c>
      <c r="C10" s="11" t="s">
        <v>1</v>
      </c>
    </row>
    <row r="11" spans="1:4" x14ac:dyDescent="0.35">
      <c r="A11" s="2">
        <v>41954</v>
      </c>
      <c r="B11" s="4">
        <f>90000*4</f>
        <v>360000</v>
      </c>
      <c r="C11" s="12">
        <f>20000*4</f>
        <v>80000</v>
      </c>
    </row>
    <row r="12" spans="1:4" x14ac:dyDescent="0.35">
      <c r="A12" s="2">
        <v>42094</v>
      </c>
      <c r="B12" s="4">
        <f>1140715/2</f>
        <v>570357.5</v>
      </c>
      <c r="C12" s="12">
        <f>1140715/2</f>
        <v>570357.5</v>
      </c>
      <c r="D12" s="1" t="s">
        <v>2</v>
      </c>
    </row>
    <row r="14" spans="1:4" x14ac:dyDescent="0.35">
      <c r="A14" s="6">
        <v>1369608</v>
      </c>
      <c r="B14" s="1" t="s">
        <v>14</v>
      </c>
    </row>
    <row r="16" spans="1:4" x14ac:dyDescent="0.35">
      <c r="A16" s="1" t="s">
        <v>3</v>
      </c>
      <c r="B16" s="5">
        <f>(1369608/2)*B22</f>
        <v>252567.30634733482</v>
      </c>
      <c r="C16" s="13">
        <f>(1369608/2)*C22</f>
        <v>588751.40141051891</v>
      </c>
    </row>
    <row r="17" spans="1:5" x14ac:dyDescent="0.35">
      <c r="A17" s="1" t="s">
        <v>4</v>
      </c>
      <c r="B17" s="5">
        <f>B16*0.25</f>
        <v>63141.826586833704</v>
      </c>
      <c r="C17" s="13">
        <f>C16*0.25</f>
        <v>147187.85035262973</v>
      </c>
    </row>
    <row r="20" spans="1:5" x14ac:dyDescent="0.35">
      <c r="B20" s="1" t="s">
        <v>0</v>
      </c>
      <c r="C20" s="11" t="s">
        <v>1</v>
      </c>
    </row>
    <row r="21" spans="1:5" x14ac:dyDescent="0.35">
      <c r="A21" s="1" t="s">
        <v>10</v>
      </c>
      <c r="B21" s="3">
        <f>B11/B12</f>
        <v>0.63118307377390492</v>
      </c>
      <c r="C21" s="14">
        <f>C11/C12</f>
        <v>0.14026290528308999</v>
      </c>
    </row>
    <row r="22" spans="1:5" x14ac:dyDescent="0.35">
      <c r="A22" s="1" t="s">
        <v>9</v>
      </c>
      <c r="B22" s="3">
        <f>1-B21</f>
        <v>0.36881692622609508</v>
      </c>
      <c r="C22" s="14">
        <f>1-C21</f>
        <v>0.85973709471691007</v>
      </c>
    </row>
    <row r="25" spans="1:5" x14ac:dyDescent="0.35">
      <c r="B25" s="5">
        <f>B17*4</f>
        <v>252567.30634733482</v>
      </c>
    </row>
    <row r="28" spans="1:5" x14ac:dyDescent="0.35">
      <c r="A28" s="8" t="s">
        <v>11</v>
      </c>
      <c r="B28" s="9">
        <v>1369608</v>
      </c>
      <c r="C28" s="15"/>
      <c r="D28" s="10">
        <v>43188</v>
      </c>
      <c r="E28" s="8"/>
    </row>
    <row r="32" spans="1:5" x14ac:dyDescent="0.35">
      <c r="A32" s="1" t="s">
        <v>12</v>
      </c>
      <c r="B32" s="7">
        <f>B28/2</f>
        <v>684804</v>
      </c>
      <c r="C32" s="16">
        <v>684804</v>
      </c>
    </row>
    <row r="33" spans="1:3" x14ac:dyDescent="0.35">
      <c r="A33" s="1" t="s">
        <v>13</v>
      </c>
      <c r="B33" s="7">
        <f>B22*B32</f>
        <v>252567.30634733482</v>
      </c>
      <c r="C33" s="16">
        <f>C22*C32</f>
        <v>588751.40141051891</v>
      </c>
    </row>
    <row r="34" spans="1:3" x14ac:dyDescent="0.35">
      <c r="B34" s="7"/>
      <c r="C34" s="16"/>
    </row>
    <row r="35" spans="1:3" x14ac:dyDescent="0.35">
      <c r="A35" s="2">
        <v>43188</v>
      </c>
      <c r="B35" s="7">
        <f>63141*4</f>
        <v>252564</v>
      </c>
      <c r="C35" s="16">
        <f>147187*4</f>
        <v>588748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Gavin Mccloskey</dc:creator>
  <cp:lastModifiedBy>Gavin Mccloskey</cp:lastModifiedBy>
  <dcterms:created xsi:type="dcterms:W3CDTF">2018-03-23T12:16:15Z</dcterms:created>
  <dcterms:modified xsi:type="dcterms:W3CDTF">2018-04-13T14:21:21Z</dcterms:modified>
</cp:coreProperties>
</file>