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John Dingle Retirement\"/>
    </mc:Choice>
  </mc:AlternateContent>
  <xr:revisionPtr revIDLastSave="0" documentId="13_ncr:1_{F8A3D8FB-A29C-4DE0-BE84-5906045E9BED}" xr6:coauthVersionLast="46" xr6:coauthVersionMax="46" xr10:uidLastSave="{00000000-0000-0000-0000-000000000000}"/>
  <bookViews>
    <workbookView xWindow="33660" yWindow="3045" windowWidth="21600" windowHeight="11385" xr2:uid="{301F6367-358E-47BB-9EB7-99873BD305D6}"/>
  </bookViews>
  <sheets>
    <sheet name="2020-2021" sheetId="1" r:id="rId1"/>
  </sheets>
  <definedNames>
    <definedName name="_xlnm.Print_Area" localSheetId="0">'2020-2021'!$A$1:$X$58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8" i="1" l="1"/>
  <c r="T37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57" i="1" s="1"/>
  <c r="C48" i="1"/>
  <c r="C56" i="1" s="1"/>
  <c r="AA40" i="1"/>
  <c r="Z40" i="1"/>
  <c r="AA39" i="1"/>
  <c r="Z39" i="1"/>
  <c r="AA38" i="1"/>
  <c r="Z38" i="1"/>
  <c r="AA37" i="1"/>
  <c r="Z37" i="1"/>
  <c r="AA36" i="1"/>
  <c r="Z36" i="1"/>
  <c r="AA35" i="1"/>
  <c r="Z35" i="1"/>
  <c r="AA34" i="1"/>
  <c r="Z34" i="1"/>
  <c r="AA33" i="1"/>
  <c r="Z33" i="1"/>
  <c r="AA32" i="1"/>
  <c r="Z32" i="1"/>
  <c r="AA31" i="1"/>
  <c r="Z31" i="1"/>
  <c r="AA30" i="1"/>
  <c r="Z30" i="1"/>
  <c r="AA29" i="1"/>
  <c r="Z29" i="1"/>
  <c r="AA28" i="1"/>
  <c r="Z28" i="1"/>
  <c r="AA27" i="1"/>
  <c r="Z27" i="1"/>
  <c r="AA26" i="1"/>
  <c r="Z26" i="1"/>
  <c r="AA25" i="1"/>
  <c r="Z25" i="1"/>
  <c r="AA24" i="1"/>
  <c r="Z24" i="1"/>
  <c r="AA23" i="1"/>
  <c r="Z23" i="1"/>
  <c r="AA22" i="1"/>
  <c r="Z22" i="1"/>
  <c r="AA21" i="1"/>
  <c r="Z21" i="1"/>
  <c r="AA20" i="1"/>
  <c r="Z20" i="1"/>
  <c r="AA19" i="1"/>
  <c r="Z19" i="1"/>
  <c r="AA18" i="1"/>
  <c r="Z18" i="1"/>
  <c r="AA17" i="1"/>
  <c r="Z17" i="1"/>
  <c r="AA16" i="1"/>
  <c r="Z16" i="1"/>
  <c r="AA15" i="1"/>
  <c r="Z15" i="1"/>
  <c r="AA14" i="1"/>
  <c r="Z14" i="1"/>
  <c r="AA13" i="1"/>
  <c r="Z13" i="1"/>
  <c r="C55" i="1"/>
  <c r="C58" i="1" s="1"/>
  <c r="C52" i="1" l="1"/>
  <c r="AA48" i="1"/>
  <c r="T13" i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C53" i="1"/>
  <c r="Z48" i="1"/>
</calcChain>
</file>

<file path=xl/sharedStrings.xml><?xml version="1.0" encoding="utf-8"?>
<sst xmlns="http://schemas.openxmlformats.org/spreadsheetml/2006/main" count="114" uniqueCount="95">
  <si>
    <t xml:space="preserve">John Dingle Limited    </t>
  </si>
  <si>
    <t>Retirement Benefit Scheme</t>
  </si>
  <si>
    <t>Date</t>
  </si>
  <si>
    <t>Narrative</t>
  </si>
  <si>
    <t>Paid in</t>
  </si>
  <si>
    <t>Paid out</t>
  </si>
  <si>
    <t>Axa</t>
  </si>
  <si>
    <t>Bank Int</t>
  </si>
  <si>
    <t>Bank charges</t>
  </si>
  <si>
    <t>Accountant charges</t>
  </si>
  <si>
    <t>Pension Regulator/Consultant</t>
  </si>
  <si>
    <t>Misc</t>
  </si>
  <si>
    <t>Rent</t>
  </si>
  <si>
    <t>VAT</t>
  </si>
  <si>
    <t>Tfr from PPL</t>
  </si>
  <si>
    <t>Land/Annex Purchase</t>
  </si>
  <si>
    <t>Interest from Landing Properties</t>
  </si>
  <si>
    <t>VAT error (HMRC)</t>
  </si>
  <si>
    <t>Loan repayment by Landing Properties</t>
  </si>
  <si>
    <t>Loan to Landing Properties</t>
  </si>
  <si>
    <t>Withdrawals JD &amp; PL</t>
  </si>
  <si>
    <t>Horizontal checks, money in</t>
  </si>
  <si>
    <t>Horizontal checks, money out</t>
  </si>
  <si>
    <t>Balance B/fwd 1/4/2020</t>
  </si>
  <si>
    <t>Agrees as per bank statement 31.03.20</t>
  </si>
  <si>
    <t>02.04.20</t>
  </si>
  <si>
    <t>Metray (paying o/s)</t>
  </si>
  <si>
    <t>03.04.2020</t>
  </si>
  <si>
    <t>Loan Interest</t>
  </si>
  <si>
    <t>14.04.2020</t>
  </si>
  <si>
    <t>Loan Repayment</t>
  </si>
  <si>
    <t>21.04.20</t>
  </si>
  <si>
    <t>Total charges to 31 Mar 2020</t>
  </si>
  <si>
    <t>05.05.20</t>
  </si>
  <si>
    <t>Pension Practitioner #7924</t>
  </si>
  <si>
    <t>21.05.20</t>
  </si>
  <si>
    <t>Total charges to 29 April 2020</t>
  </si>
  <si>
    <t>01.06.20</t>
  </si>
  <si>
    <t>HMRC VAT repayment</t>
  </si>
  <si>
    <t>21.06.20</t>
  </si>
  <si>
    <t>Total charges to 30 May 2020</t>
  </si>
  <si>
    <t>Agrees as per bank statement 31.06.20</t>
  </si>
  <si>
    <t>21.07.20</t>
  </si>
  <si>
    <t>Total charges to 29 June 2020</t>
  </si>
  <si>
    <t>21.08.20</t>
  </si>
  <si>
    <t>Total charges to 30 July 20202</t>
  </si>
  <si>
    <t>26.08.20</t>
  </si>
  <si>
    <t>Metray Ltd 1584</t>
  </si>
  <si>
    <t>Metray Ltd 1543</t>
  </si>
  <si>
    <t>21.09.20</t>
  </si>
  <si>
    <t>Total charges to 30 Aug 2020</t>
  </si>
  <si>
    <t>Agrees as per bank statement 21.09.2020</t>
  </si>
  <si>
    <t>21.10.20</t>
  </si>
  <si>
    <t>Total charges to 30 Sep 2020</t>
  </si>
  <si>
    <t>23.10.20</t>
  </si>
  <si>
    <t>10.11.20</t>
  </si>
  <si>
    <t>Metray Ltd 1628</t>
  </si>
  <si>
    <t>21.11.20</t>
  </si>
  <si>
    <t>Total charges to 30 Oct 2020</t>
  </si>
  <si>
    <t>Agrees as per bank statement 30.11.2020</t>
  </si>
  <si>
    <t>21.12.20</t>
  </si>
  <si>
    <t>Total charges to 29 Nov 2020</t>
  </si>
  <si>
    <t>Agrees as per bank statement 31.12.2020</t>
  </si>
  <si>
    <t>18.01.21</t>
  </si>
  <si>
    <t>21.01.21</t>
  </si>
  <si>
    <t>Total charges to 30 Dec 2020</t>
  </si>
  <si>
    <t>26.01.21</t>
  </si>
  <si>
    <t>White Hart accountants</t>
  </si>
  <si>
    <t>07.02.21</t>
  </si>
  <si>
    <t>Metray Ltd 1660 + 1673</t>
  </si>
  <si>
    <t>21.02.21</t>
  </si>
  <si>
    <t>Total charges to 30 Jan 2021</t>
  </si>
  <si>
    <t>21.03.21</t>
  </si>
  <si>
    <t>Total charges to 27 Feb 2021</t>
  </si>
  <si>
    <t>Agrees as per bank statement 31.03.2021</t>
  </si>
  <si>
    <t>TOTALS</t>
  </si>
  <si>
    <t>+</t>
  </si>
  <si>
    <t>-</t>
  </si>
  <si>
    <t>NOTE 1</t>
  </si>
  <si>
    <t>Column Checks (Paid Ins) :</t>
  </si>
  <si>
    <t>Column Checks (PaidOuts) :</t>
  </si>
  <si>
    <t>Check bank advance :</t>
  </si>
  <si>
    <t xml:space="preserve">Opening </t>
  </si>
  <si>
    <t>NOTES</t>
  </si>
  <si>
    <t>add paid ins</t>
  </si>
  <si>
    <t>1.</t>
  </si>
  <si>
    <t xml:space="preserve">VAT refund at 01 June 2020 exceeded the VAT claimed (£60 vs £10), with no explanation.  (HMRC later advised application of a £50 compensating adjustment, but  </t>
  </si>
  <si>
    <t>less paid outs</t>
  </si>
  <si>
    <t xml:space="preserve">   has not by 31.3.2021 recovered it from this bank account.   A liability therefore, as overpayment may still need to be recouped.)</t>
  </si>
  <si>
    <t>Resulting balance should be</t>
  </si>
  <si>
    <t>HSBC :     Sort Code 40-**-**      Account No ****1595</t>
  </si>
  <si>
    <t>04.04.21</t>
  </si>
  <si>
    <t>Pension Drawdown - P Lancaster</t>
  </si>
  <si>
    <t>Pension Drawdown - J Dingle</t>
  </si>
  <si>
    <t>YEAR  01.04.2020 to 05.04.2021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</si>
</sst>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horizontal="left"/>
    </xf>
    <xf numFmtId="4" fontId="3" fillId="0" borderId="0" xfId="0" applyNumberFormat="1" applyFont="1"/>
    <xf numFmtId="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0" fontId="5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 wrapText="1"/>
    </xf>
    <xf numFmtId="4" fontId="7" fillId="0" borderId="10" xfId="0" applyNumberFormat="1" applyFont="1" applyBorder="1" applyAlignment="1">
      <alignment horizontal="center" wrapText="1"/>
    </xf>
    <xf numFmtId="4" fontId="5" fillId="0" borderId="10" xfId="0" applyNumberFormat="1" applyFont="1" applyBorder="1" applyAlignment="1">
      <alignment horizontal="center" wrapText="1"/>
    </xf>
    <xf numFmtId="0" fontId="5" fillId="0" borderId="0" xfId="0" applyFont="1"/>
    <xf numFmtId="4" fontId="4" fillId="0" borderId="5" xfId="0" applyNumberFormat="1" applyFont="1" applyBorder="1"/>
    <xf numFmtId="4" fontId="4" fillId="0" borderId="14" xfId="0" applyNumberFormat="1" applyFont="1" applyBorder="1"/>
    <xf numFmtId="4" fontId="4" fillId="0" borderId="15" xfId="0" applyNumberFormat="1" applyFont="1" applyBorder="1"/>
    <xf numFmtId="4" fontId="4" fillId="0" borderId="16" xfId="0" applyNumberFormat="1" applyFont="1" applyBorder="1"/>
    <xf numFmtId="4" fontId="6" fillId="0" borderId="5" xfId="0" applyNumberFormat="1" applyFont="1" applyBorder="1" applyAlignment="1">
      <alignment horizontal="right"/>
    </xf>
    <xf numFmtId="4" fontId="6" fillId="0" borderId="0" xfId="0" applyNumberFormat="1" applyFont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13" xfId="0" applyFont="1" applyFill="1" applyBorder="1"/>
    <xf numFmtId="4" fontId="4" fillId="2" borderId="5" xfId="0" applyNumberFormat="1" applyFont="1" applyFill="1" applyBorder="1"/>
    <xf numFmtId="4" fontId="4" fillId="2" borderId="14" xfId="0" applyNumberFormat="1" applyFont="1" applyFill="1" applyBorder="1"/>
    <xf numFmtId="4" fontId="4" fillId="2" borderId="0" xfId="0" applyNumberFormat="1" applyFont="1" applyFill="1"/>
    <xf numFmtId="4" fontId="4" fillId="2" borderId="17" xfId="0" applyNumberFormat="1" applyFont="1" applyFill="1" applyBorder="1"/>
    <xf numFmtId="4" fontId="4" fillId="2" borderId="18" xfId="0" applyNumberFormat="1" applyFont="1" applyFill="1" applyBorder="1"/>
    <xf numFmtId="4" fontId="8" fillId="2" borderId="17" xfId="0" applyNumberFormat="1" applyFont="1" applyFill="1" applyBorder="1"/>
    <xf numFmtId="4" fontId="8" fillId="2" borderId="18" xfId="0" applyNumberFormat="1" applyFont="1" applyFill="1" applyBorder="1"/>
    <xf numFmtId="4" fontId="4" fillId="2" borderId="19" xfId="0" applyNumberFormat="1" applyFont="1" applyFill="1" applyBorder="1"/>
    <xf numFmtId="4" fontId="6" fillId="2" borderId="5" xfId="0" applyNumberFormat="1" applyFont="1" applyFill="1" applyBorder="1" applyAlignment="1">
      <alignment horizontal="right"/>
    </xf>
    <xf numFmtId="0" fontId="4" fillId="0" borderId="13" xfId="0" applyFont="1" applyBorder="1"/>
    <xf numFmtId="4" fontId="4" fillId="0" borderId="17" xfId="0" applyNumberFormat="1" applyFont="1" applyBorder="1"/>
    <xf numFmtId="4" fontId="4" fillId="0" borderId="18" xfId="0" applyNumberFormat="1" applyFont="1" applyBorder="1"/>
    <xf numFmtId="4" fontId="8" fillId="0" borderId="17" xfId="0" applyNumberFormat="1" applyFont="1" applyBorder="1"/>
    <xf numFmtId="4" fontId="8" fillId="0" borderId="18" xfId="0" applyNumberFormat="1" applyFont="1" applyBorder="1"/>
    <xf numFmtId="4" fontId="4" fillId="0" borderId="19" xfId="0" applyNumberFormat="1" applyFont="1" applyBorder="1"/>
    <xf numFmtId="14" fontId="4" fillId="0" borderId="0" xfId="0" applyNumberFormat="1" applyFont="1" applyAlignment="1">
      <alignment horizontal="center"/>
    </xf>
    <xf numFmtId="4" fontId="4" fillId="0" borderId="20" xfId="0" applyNumberFormat="1" applyFont="1" applyBorder="1"/>
    <xf numFmtId="4" fontId="4" fillId="0" borderId="21" xfId="0" applyNumberFormat="1" applyFont="1" applyBorder="1"/>
    <xf numFmtId="4" fontId="4" fillId="0" borderId="22" xfId="0" applyNumberFormat="1" applyFont="1" applyBorder="1"/>
    <xf numFmtId="4" fontId="4" fillId="0" borderId="23" xfId="0" applyNumberFormat="1" applyFont="1" applyBorder="1"/>
    <xf numFmtId="4" fontId="6" fillId="0" borderId="24" xfId="0" applyNumberFormat="1" applyFont="1" applyBorder="1" applyAlignment="1">
      <alignment horizontal="right"/>
    </xf>
    <xf numFmtId="16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4" fontId="9" fillId="0" borderId="25" xfId="1" applyNumberFormat="1" applyFont="1" applyBorder="1"/>
    <xf numFmtId="4" fontId="9" fillId="0" borderId="26" xfId="1" applyNumberFormat="1" applyFont="1" applyBorder="1"/>
    <xf numFmtId="4" fontId="9" fillId="0" borderId="27" xfId="1" applyNumberFormat="1" applyFont="1" applyBorder="1"/>
    <xf numFmtId="4" fontId="9" fillId="0" borderId="28" xfId="1" applyNumberFormat="1" applyFont="1" applyBorder="1"/>
    <xf numFmtId="4" fontId="5" fillId="0" borderId="0" xfId="0" applyNumberFormat="1" applyFont="1" applyAlignment="1">
      <alignment horizontal="center"/>
    </xf>
    <xf numFmtId="4" fontId="9" fillId="0" borderId="0" xfId="1" quotePrefix="1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2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left" indent="2"/>
    </xf>
    <xf numFmtId="0" fontId="0" fillId="0" borderId="0" xfId="0" quotePrefix="1" applyAlignment="1">
      <alignment horizontal="center"/>
    </xf>
    <xf numFmtId="4" fontId="6" fillId="0" borderId="5" xfId="0" applyNumberFormat="1" applyFont="1" applyFill="1" applyBorder="1" applyAlignment="1">
      <alignment horizontal="right"/>
    </xf>
    <xf numFmtId="0" fontId="4" fillId="3" borderId="0" xfId="0" applyFont="1" applyFill="1" applyAlignment="1">
      <alignment horizontal="center"/>
    </xf>
    <xf numFmtId="0" fontId="4" fillId="3" borderId="13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2">
    <cellStyle name="Comma 3" xfId="1" xr:uid="{1E2EFCCB-B7F6-4578-A8DF-62E00A2400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703FE-5E52-488B-AB6F-721B7210DBBD}">
  <sheetPr>
    <pageSetUpPr fitToPage="1"/>
  </sheetPr>
  <dimension ref="A1:AA63"/>
  <sheetViews>
    <sheetView tabSelected="1" topLeftCell="A5" workbookViewId="0">
      <selection activeCell="A5" sqref="A5"/>
    </sheetView>
  </sheetViews>
  <sheetFormatPr defaultRowHeight="15" x14ac:dyDescent="0.25"/>
  <cols>
    <col min="1" max="1" width="10.42578125" customWidth="1"/>
    <col min="2" max="2" width="28.85546875" customWidth="1"/>
    <col min="3" max="3" width="11.42578125" customWidth="1"/>
    <col min="4" max="4" width="13" customWidth="1"/>
    <col min="5" max="5" width="9" customWidth="1"/>
    <col min="6" max="6" width="10.85546875" customWidth="1"/>
    <col min="7" max="7" width="7.28515625" customWidth="1"/>
    <col min="8" max="8" width="12.28515625" customWidth="1"/>
    <col min="9" max="9" width="9.28515625" customWidth="1"/>
    <col min="10" max="10" width="10" customWidth="1"/>
    <col min="11" max="12" width="9.7109375" customWidth="1"/>
    <col min="13" max="19" width="10.7109375" customWidth="1"/>
    <col min="20" max="20" width="10.28515625" customWidth="1"/>
    <col min="21" max="21" width="8.7109375" customWidth="1"/>
    <col min="26" max="26" width="14.5703125" customWidth="1"/>
    <col min="257" max="257" width="10.42578125" customWidth="1"/>
    <col min="258" max="258" width="25.42578125" customWidth="1"/>
    <col min="259" max="259" width="11.42578125" customWidth="1"/>
    <col min="260" max="260" width="13" customWidth="1"/>
    <col min="261" max="261" width="9" customWidth="1"/>
    <col min="262" max="262" width="10.85546875" customWidth="1"/>
    <col min="263" max="263" width="7.28515625" customWidth="1"/>
    <col min="264" max="264" width="12.28515625" customWidth="1"/>
    <col min="265" max="265" width="9.28515625" customWidth="1"/>
    <col min="266" max="266" width="10" customWidth="1"/>
    <col min="267" max="268" width="9.7109375" customWidth="1"/>
    <col min="269" max="275" width="10.7109375" customWidth="1"/>
    <col min="276" max="276" width="10.28515625" customWidth="1"/>
    <col min="277" max="277" width="8.7109375" customWidth="1"/>
    <col min="282" max="282" width="14.5703125" customWidth="1"/>
    <col min="513" max="513" width="10.42578125" customWidth="1"/>
    <col min="514" max="514" width="25.42578125" customWidth="1"/>
    <col min="515" max="515" width="11.42578125" customWidth="1"/>
    <col min="516" max="516" width="13" customWidth="1"/>
    <col min="517" max="517" width="9" customWidth="1"/>
    <col min="518" max="518" width="10.85546875" customWidth="1"/>
    <col min="519" max="519" width="7.28515625" customWidth="1"/>
    <col min="520" max="520" width="12.28515625" customWidth="1"/>
    <col min="521" max="521" width="9.28515625" customWidth="1"/>
    <col min="522" max="522" width="10" customWidth="1"/>
    <col min="523" max="524" width="9.7109375" customWidth="1"/>
    <col min="525" max="531" width="10.7109375" customWidth="1"/>
    <col min="532" max="532" width="10.28515625" customWidth="1"/>
    <col min="533" max="533" width="8.7109375" customWidth="1"/>
    <col min="538" max="538" width="14.5703125" customWidth="1"/>
    <col min="769" max="769" width="10.42578125" customWidth="1"/>
    <col min="770" max="770" width="25.42578125" customWidth="1"/>
    <col min="771" max="771" width="11.42578125" customWidth="1"/>
    <col min="772" max="772" width="13" customWidth="1"/>
    <col min="773" max="773" width="9" customWidth="1"/>
    <col min="774" max="774" width="10.85546875" customWidth="1"/>
    <col min="775" max="775" width="7.28515625" customWidth="1"/>
    <col min="776" max="776" width="12.28515625" customWidth="1"/>
    <col min="777" max="777" width="9.28515625" customWidth="1"/>
    <col min="778" max="778" width="10" customWidth="1"/>
    <col min="779" max="780" width="9.7109375" customWidth="1"/>
    <col min="781" max="787" width="10.7109375" customWidth="1"/>
    <col min="788" max="788" width="10.28515625" customWidth="1"/>
    <col min="789" max="789" width="8.7109375" customWidth="1"/>
    <col min="794" max="794" width="14.5703125" customWidth="1"/>
    <col min="1025" max="1025" width="10.42578125" customWidth="1"/>
    <col min="1026" max="1026" width="25.42578125" customWidth="1"/>
    <col min="1027" max="1027" width="11.42578125" customWidth="1"/>
    <col min="1028" max="1028" width="13" customWidth="1"/>
    <col min="1029" max="1029" width="9" customWidth="1"/>
    <col min="1030" max="1030" width="10.85546875" customWidth="1"/>
    <col min="1031" max="1031" width="7.28515625" customWidth="1"/>
    <col min="1032" max="1032" width="12.28515625" customWidth="1"/>
    <col min="1033" max="1033" width="9.28515625" customWidth="1"/>
    <col min="1034" max="1034" width="10" customWidth="1"/>
    <col min="1035" max="1036" width="9.7109375" customWidth="1"/>
    <col min="1037" max="1043" width="10.7109375" customWidth="1"/>
    <col min="1044" max="1044" width="10.28515625" customWidth="1"/>
    <col min="1045" max="1045" width="8.7109375" customWidth="1"/>
    <col min="1050" max="1050" width="14.5703125" customWidth="1"/>
    <col min="1281" max="1281" width="10.42578125" customWidth="1"/>
    <col min="1282" max="1282" width="25.42578125" customWidth="1"/>
    <col min="1283" max="1283" width="11.42578125" customWidth="1"/>
    <col min="1284" max="1284" width="13" customWidth="1"/>
    <col min="1285" max="1285" width="9" customWidth="1"/>
    <col min="1286" max="1286" width="10.85546875" customWidth="1"/>
    <col min="1287" max="1287" width="7.28515625" customWidth="1"/>
    <col min="1288" max="1288" width="12.28515625" customWidth="1"/>
    <col min="1289" max="1289" width="9.28515625" customWidth="1"/>
    <col min="1290" max="1290" width="10" customWidth="1"/>
    <col min="1291" max="1292" width="9.7109375" customWidth="1"/>
    <col min="1293" max="1299" width="10.7109375" customWidth="1"/>
    <col min="1300" max="1300" width="10.28515625" customWidth="1"/>
    <col min="1301" max="1301" width="8.7109375" customWidth="1"/>
    <col min="1306" max="1306" width="14.5703125" customWidth="1"/>
    <col min="1537" max="1537" width="10.42578125" customWidth="1"/>
    <col min="1538" max="1538" width="25.42578125" customWidth="1"/>
    <col min="1539" max="1539" width="11.42578125" customWidth="1"/>
    <col min="1540" max="1540" width="13" customWidth="1"/>
    <col min="1541" max="1541" width="9" customWidth="1"/>
    <col min="1542" max="1542" width="10.85546875" customWidth="1"/>
    <col min="1543" max="1543" width="7.28515625" customWidth="1"/>
    <col min="1544" max="1544" width="12.28515625" customWidth="1"/>
    <col min="1545" max="1545" width="9.28515625" customWidth="1"/>
    <col min="1546" max="1546" width="10" customWidth="1"/>
    <col min="1547" max="1548" width="9.7109375" customWidth="1"/>
    <col min="1549" max="1555" width="10.7109375" customWidth="1"/>
    <col min="1556" max="1556" width="10.28515625" customWidth="1"/>
    <col min="1557" max="1557" width="8.7109375" customWidth="1"/>
    <col min="1562" max="1562" width="14.5703125" customWidth="1"/>
    <col min="1793" max="1793" width="10.42578125" customWidth="1"/>
    <col min="1794" max="1794" width="25.42578125" customWidth="1"/>
    <col min="1795" max="1795" width="11.42578125" customWidth="1"/>
    <col min="1796" max="1796" width="13" customWidth="1"/>
    <col min="1797" max="1797" width="9" customWidth="1"/>
    <col min="1798" max="1798" width="10.85546875" customWidth="1"/>
    <col min="1799" max="1799" width="7.28515625" customWidth="1"/>
    <col min="1800" max="1800" width="12.28515625" customWidth="1"/>
    <col min="1801" max="1801" width="9.28515625" customWidth="1"/>
    <col min="1802" max="1802" width="10" customWidth="1"/>
    <col min="1803" max="1804" width="9.7109375" customWidth="1"/>
    <col min="1805" max="1811" width="10.7109375" customWidth="1"/>
    <col min="1812" max="1812" width="10.28515625" customWidth="1"/>
    <col min="1813" max="1813" width="8.7109375" customWidth="1"/>
    <col min="1818" max="1818" width="14.5703125" customWidth="1"/>
    <col min="2049" max="2049" width="10.42578125" customWidth="1"/>
    <col min="2050" max="2050" width="25.42578125" customWidth="1"/>
    <col min="2051" max="2051" width="11.42578125" customWidth="1"/>
    <col min="2052" max="2052" width="13" customWidth="1"/>
    <col min="2053" max="2053" width="9" customWidth="1"/>
    <col min="2054" max="2054" width="10.85546875" customWidth="1"/>
    <col min="2055" max="2055" width="7.28515625" customWidth="1"/>
    <col min="2056" max="2056" width="12.28515625" customWidth="1"/>
    <col min="2057" max="2057" width="9.28515625" customWidth="1"/>
    <col min="2058" max="2058" width="10" customWidth="1"/>
    <col min="2059" max="2060" width="9.7109375" customWidth="1"/>
    <col min="2061" max="2067" width="10.7109375" customWidth="1"/>
    <col min="2068" max="2068" width="10.28515625" customWidth="1"/>
    <col min="2069" max="2069" width="8.7109375" customWidth="1"/>
    <col min="2074" max="2074" width="14.5703125" customWidth="1"/>
    <col min="2305" max="2305" width="10.42578125" customWidth="1"/>
    <col min="2306" max="2306" width="25.42578125" customWidth="1"/>
    <col min="2307" max="2307" width="11.42578125" customWidth="1"/>
    <col min="2308" max="2308" width="13" customWidth="1"/>
    <col min="2309" max="2309" width="9" customWidth="1"/>
    <col min="2310" max="2310" width="10.85546875" customWidth="1"/>
    <col min="2311" max="2311" width="7.28515625" customWidth="1"/>
    <col min="2312" max="2312" width="12.28515625" customWidth="1"/>
    <col min="2313" max="2313" width="9.28515625" customWidth="1"/>
    <col min="2314" max="2314" width="10" customWidth="1"/>
    <col min="2315" max="2316" width="9.7109375" customWidth="1"/>
    <col min="2317" max="2323" width="10.7109375" customWidth="1"/>
    <col min="2324" max="2324" width="10.28515625" customWidth="1"/>
    <col min="2325" max="2325" width="8.7109375" customWidth="1"/>
    <col min="2330" max="2330" width="14.5703125" customWidth="1"/>
    <col min="2561" max="2561" width="10.42578125" customWidth="1"/>
    <col min="2562" max="2562" width="25.42578125" customWidth="1"/>
    <col min="2563" max="2563" width="11.42578125" customWidth="1"/>
    <col min="2564" max="2564" width="13" customWidth="1"/>
    <col min="2565" max="2565" width="9" customWidth="1"/>
    <col min="2566" max="2566" width="10.85546875" customWidth="1"/>
    <col min="2567" max="2567" width="7.28515625" customWidth="1"/>
    <col min="2568" max="2568" width="12.28515625" customWidth="1"/>
    <col min="2569" max="2569" width="9.28515625" customWidth="1"/>
    <col min="2570" max="2570" width="10" customWidth="1"/>
    <col min="2571" max="2572" width="9.7109375" customWidth="1"/>
    <col min="2573" max="2579" width="10.7109375" customWidth="1"/>
    <col min="2580" max="2580" width="10.28515625" customWidth="1"/>
    <col min="2581" max="2581" width="8.7109375" customWidth="1"/>
    <col min="2586" max="2586" width="14.5703125" customWidth="1"/>
    <col min="2817" max="2817" width="10.42578125" customWidth="1"/>
    <col min="2818" max="2818" width="25.42578125" customWidth="1"/>
    <col min="2819" max="2819" width="11.42578125" customWidth="1"/>
    <col min="2820" max="2820" width="13" customWidth="1"/>
    <col min="2821" max="2821" width="9" customWidth="1"/>
    <col min="2822" max="2822" width="10.85546875" customWidth="1"/>
    <col min="2823" max="2823" width="7.28515625" customWidth="1"/>
    <col min="2824" max="2824" width="12.28515625" customWidth="1"/>
    <col min="2825" max="2825" width="9.28515625" customWidth="1"/>
    <col min="2826" max="2826" width="10" customWidth="1"/>
    <col min="2827" max="2828" width="9.7109375" customWidth="1"/>
    <col min="2829" max="2835" width="10.7109375" customWidth="1"/>
    <col min="2836" max="2836" width="10.28515625" customWidth="1"/>
    <col min="2837" max="2837" width="8.7109375" customWidth="1"/>
    <col min="2842" max="2842" width="14.5703125" customWidth="1"/>
    <col min="3073" max="3073" width="10.42578125" customWidth="1"/>
    <col min="3074" max="3074" width="25.42578125" customWidth="1"/>
    <col min="3075" max="3075" width="11.42578125" customWidth="1"/>
    <col min="3076" max="3076" width="13" customWidth="1"/>
    <col min="3077" max="3077" width="9" customWidth="1"/>
    <col min="3078" max="3078" width="10.85546875" customWidth="1"/>
    <col min="3079" max="3079" width="7.28515625" customWidth="1"/>
    <col min="3080" max="3080" width="12.28515625" customWidth="1"/>
    <col min="3081" max="3081" width="9.28515625" customWidth="1"/>
    <col min="3082" max="3082" width="10" customWidth="1"/>
    <col min="3083" max="3084" width="9.7109375" customWidth="1"/>
    <col min="3085" max="3091" width="10.7109375" customWidth="1"/>
    <col min="3092" max="3092" width="10.28515625" customWidth="1"/>
    <col min="3093" max="3093" width="8.7109375" customWidth="1"/>
    <col min="3098" max="3098" width="14.5703125" customWidth="1"/>
    <col min="3329" max="3329" width="10.42578125" customWidth="1"/>
    <col min="3330" max="3330" width="25.42578125" customWidth="1"/>
    <col min="3331" max="3331" width="11.42578125" customWidth="1"/>
    <col min="3332" max="3332" width="13" customWidth="1"/>
    <col min="3333" max="3333" width="9" customWidth="1"/>
    <col min="3334" max="3334" width="10.85546875" customWidth="1"/>
    <col min="3335" max="3335" width="7.28515625" customWidth="1"/>
    <col min="3336" max="3336" width="12.28515625" customWidth="1"/>
    <col min="3337" max="3337" width="9.28515625" customWidth="1"/>
    <col min="3338" max="3338" width="10" customWidth="1"/>
    <col min="3339" max="3340" width="9.7109375" customWidth="1"/>
    <col min="3341" max="3347" width="10.7109375" customWidth="1"/>
    <col min="3348" max="3348" width="10.28515625" customWidth="1"/>
    <col min="3349" max="3349" width="8.7109375" customWidth="1"/>
    <col min="3354" max="3354" width="14.5703125" customWidth="1"/>
    <col min="3585" max="3585" width="10.42578125" customWidth="1"/>
    <col min="3586" max="3586" width="25.42578125" customWidth="1"/>
    <col min="3587" max="3587" width="11.42578125" customWidth="1"/>
    <col min="3588" max="3588" width="13" customWidth="1"/>
    <col min="3589" max="3589" width="9" customWidth="1"/>
    <col min="3590" max="3590" width="10.85546875" customWidth="1"/>
    <col min="3591" max="3591" width="7.28515625" customWidth="1"/>
    <col min="3592" max="3592" width="12.28515625" customWidth="1"/>
    <col min="3593" max="3593" width="9.28515625" customWidth="1"/>
    <col min="3594" max="3594" width="10" customWidth="1"/>
    <col min="3595" max="3596" width="9.7109375" customWidth="1"/>
    <col min="3597" max="3603" width="10.7109375" customWidth="1"/>
    <col min="3604" max="3604" width="10.28515625" customWidth="1"/>
    <col min="3605" max="3605" width="8.7109375" customWidth="1"/>
    <col min="3610" max="3610" width="14.5703125" customWidth="1"/>
    <col min="3841" max="3841" width="10.42578125" customWidth="1"/>
    <col min="3842" max="3842" width="25.42578125" customWidth="1"/>
    <col min="3843" max="3843" width="11.42578125" customWidth="1"/>
    <col min="3844" max="3844" width="13" customWidth="1"/>
    <col min="3845" max="3845" width="9" customWidth="1"/>
    <col min="3846" max="3846" width="10.85546875" customWidth="1"/>
    <col min="3847" max="3847" width="7.28515625" customWidth="1"/>
    <col min="3848" max="3848" width="12.28515625" customWidth="1"/>
    <col min="3849" max="3849" width="9.28515625" customWidth="1"/>
    <col min="3850" max="3850" width="10" customWidth="1"/>
    <col min="3851" max="3852" width="9.7109375" customWidth="1"/>
    <col min="3853" max="3859" width="10.7109375" customWidth="1"/>
    <col min="3860" max="3860" width="10.28515625" customWidth="1"/>
    <col min="3861" max="3861" width="8.7109375" customWidth="1"/>
    <col min="3866" max="3866" width="14.5703125" customWidth="1"/>
    <col min="4097" max="4097" width="10.42578125" customWidth="1"/>
    <col min="4098" max="4098" width="25.42578125" customWidth="1"/>
    <col min="4099" max="4099" width="11.42578125" customWidth="1"/>
    <col min="4100" max="4100" width="13" customWidth="1"/>
    <col min="4101" max="4101" width="9" customWidth="1"/>
    <col min="4102" max="4102" width="10.85546875" customWidth="1"/>
    <col min="4103" max="4103" width="7.28515625" customWidth="1"/>
    <col min="4104" max="4104" width="12.28515625" customWidth="1"/>
    <col min="4105" max="4105" width="9.28515625" customWidth="1"/>
    <col min="4106" max="4106" width="10" customWidth="1"/>
    <col min="4107" max="4108" width="9.7109375" customWidth="1"/>
    <col min="4109" max="4115" width="10.7109375" customWidth="1"/>
    <col min="4116" max="4116" width="10.28515625" customWidth="1"/>
    <col min="4117" max="4117" width="8.7109375" customWidth="1"/>
    <col min="4122" max="4122" width="14.5703125" customWidth="1"/>
    <col min="4353" max="4353" width="10.42578125" customWidth="1"/>
    <col min="4354" max="4354" width="25.42578125" customWidth="1"/>
    <col min="4355" max="4355" width="11.42578125" customWidth="1"/>
    <col min="4356" max="4356" width="13" customWidth="1"/>
    <col min="4357" max="4357" width="9" customWidth="1"/>
    <col min="4358" max="4358" width="10.85546875" customWidth="1"/>
    <col min="4359" max="4359" width="7.28515625" customWidth="1"/>
    <col min="4360" max="4360" width="12.28515625" customWidth="1"/>
    <col min="4361" max="4361" width="9.28515625" customWidth="1"/>
    <col min="4362" max="4362" width="10" customWidth="1"/>
    <col min="4363" max="4364" width="9.7109375" customWidth="1"/>
    <col min="4365" max="4371" width="10.7109375" customWidth="1"/>
    <col min="4372" max="4372" width="10.28515625" customWidth="1"/>
    <col min="4373" max="4373" width="8.7109375" customWidth="1"/>
    <col min="4378" max="4378" width="14.5703125" customWidth="1"/>
    <col min="4609" max="4609" width="10.42578125" customWidth="1"/>
    <col min="4610" max="4610" width="25.42578125" customWidth="1"/>
    <col min="4611" max="4611" width="11.42578125" customWidth="1"/>
    <col min="4612" max="4612" width="13" customWidth="1"/>
    <col min="4613" max="4613" width="9" customWidth="1"/>
    <col min="4614" max="4614" width="10.85546875" customWidth="1"/>
    <col min="4615" max="4615" width="7.28515625" customWidth="1"/>
    <col min="4616" max="4616" width="12.28515625" customWidth="1"/>
    <col min="4617" max="4617" width="9.28515625" customWidth="1"/>
    <col min="4618" max="4618" width="10" customWidth="1"/>
    <col min="4619" max="4620" width="9.7109375" customWidth="1"/>
    <col min="4621" max="4627" width="10.7109375" customWidth="1"/>
    <col min="4628" max="4628" width="10.28515625" customWidth="1"/>
    <col min="4629" max="4629" width="8.7109375" customWidth="1"/>
    <col min="4634" max="4634" width="14.5703125" customWidth="1"/>
    <col min="4865" max="4865" width="10.42578125" customWidth="1"/>
    <col min="4866" max="4866" width="25.42578125" customWidth="1"/>
    <col min="4867" max="4867" width="11.42578125" customWidth="1"/>
    <col min="4868" max="4868" width="13" customWidth="1"/>
    <col min="4869" max="4869" width="9" customWidth="1"/>
    <col min="4870" max="4870" width="10.85546875" customWidth="1"/>
    <col min="4871" max="4871" width="7.28515625" customWidth="1"/>
    <col min="4872" max="4872" width="12.28515625" customWidth="1"/>
    <col min="4873" max="4873" width="9.28515625" customWidth="1"/>
    <col min="4874" max="4874" width="10" customWidth="1"/>
    <col min="4875" max="4876" width="9.7109375" customWidth="1"/>
    <col min="4877" max="4883" width="10.7109375" customWidth="1"/>
    <col min="4884" max="4884" width="10.28515625" customWidth="1"/>
    <col min="4885" max="4885" width="8.7109375" customWidth="1"/>
    <col min="4890" max="4890" width="14.5703125" customWidth="1"/>
    <col min="5121" max="5121" width="10.42578125" customWidth="1"/>
    <col min="5122" max="5122" width="25.42578125" customWidth="1"/>
    <col min="5123" max="5123" width="11.42578125" customWidth="1"/>
    <col min="5124" max="5124" width="13" customWidth="1"/>
    <col min="5125" max="5125" width="9" customWidth="1"/>
    <col min="5126" max="5126" width="10.85546875" customWidth="1"/>
    <col min="5127" max="5127" width="7.28515625" customWidth="1"/>
    <col min="5128" max="5128" width="12.28515625" customWidth="1"/>
    <col min="5129" max="5129" width="9.28515625" customWidth="1"/>
    <col min="5130" max="5130" width="10" customWidth="1"/>
    <col min="5131" max="5132" width="9.7109375" customWidth="1"/>
    <col min="5133" max="5139" width="10.7109375" customWidth="1"/>
    <col min="5140" max="5140" width="10.28515625" customWidth="1"/>
    <col min="5141" max="5141" width="8.7109375" customWidth="1"/>
    <col min="5146" max="5146" width="14.5703125" customWidth="1"/>
    <col min="5377" max="5377" width="10.42578125" customWidth="1"/>
    <col min="5378" max="5378" width="25.42578125" customWidth="1"/>
    <col min="5379" max="5379" width="11.42578125" customWidth="1"/>
    <col min="5380" max="5380" width="13" customWidth="1"/>
    <col min="5381" max="5381" width="9" customWidth="1"/>
    <col min="5382" max="5382" width="10.85546875" customWidth="1"/>
    <col min="5383" max="5383" width="7.28515625" customWidth="1"/>
    <col min="5384" max="5384" width="12.28515625" customWidth="1"/>
    <col min="5385" max="5385" width="9.28515625" customWidth="1"/>
    <col min="5386" max="5386" width="10" customWidth="1"/>
    <col min="5387" max="5388" width="9.7109375" customWidth="1"/>
    <col min="5389" max="5395" width="10.7109375" customWidth="1"/>
    <col min="5396" max="5396" width="10.28515625" customWidth="1"/>
    <col min="5397" max="5397" width="8.7109375" customWidth="1"/>
    <col min="5402" max="5402" width="14.5703125" customWidth="1"/>
    <col min="5633" max="5633" width="10.42578125" customWidth="1"/>
    <col min="5634" max="5634" width="25.42578125" customWidth="1"/>
    <col min="5635" max="5635" width="11.42578125" customWidth="1"/>
    <col min="5636" max="5636" width="13" customWidth="1"/>
    <col min="5637" max="5637" width="9" customWidth="1"/>
    <col min="5638" max="5638" width="10.85546875" customWidth="1"/>
    <col min="5639" max="5639" width="7.28515625" customWidth="1"/>
    <col min="5640" max="5640" width="12.28515625" customWidth="1"/>
    <col min="5641" max="5641" width="9.28515625" customWidth="1"/>
    <col min="5642" max="5642" width="10" customWidth="1"/>
    <col min="5643" max="5644" width="9.7109375" customWidth="1"/>
    <col min="5645" max="5651" width="10.7109375" customWidth="1"/>
    <col min="5652" max="5652" width="10.28515625" customWidth="1"/>
    <col min="5653" max="5653" width="8.7109375" customWidth="1"/>
    <col min="5658" max="5658" width="14.5703125" customWidth="1"/>
    <col min="5889" max="5889" width="10.42578125" customWidth="1"/>
    <col min="5890" max="5890" width="25.42578125" customWidth="1"/>
    <col min="5891" max="5891" width="11.42578125" customWidth="1"/>
    <col min="5892" max="5892" width="13" customWidth="1"/>
    <col min="5893" max="5893" width="9" customWidth="1"/>
    <col min="5894" max="5894" width="10.85546875" customWidth="1"/>
    <col min="5895" max="5895" width="7.28515625" customWidth="1"/>
    <col min="5896" max="5896" width="12.28515625" customWidth="1"/>
    <col min="5897" max="5897" width="9.28515625" customWidth="1"/>
    <col min="5898" max="5898" width="10" customWidth="1"/>
    <col min="5899" max="5900" width="9.7109375" customWidth="1"/>
    <col min="5901" max="5907" width="10.7109375" customWidth="1"/>
    <col min="5908" max="5908" width="10.28515625" customWidth="1"/>
    <col min="5909" max="5909" width="8.7109375" customWidth="1"/>
    <col min="5914" max="5914" width="14.5703125" customWidth="1"/>
    <col min="6145" max="6145" width="10.42578125" customWidth="1"/>
    <col min="6146" max="6146" width="25.42578125" customWidth="1"/>
    <col min="6147" max="6147" width="11.42578125" customWidth="1"/>
    <col min="6148" max="6148" width="13" customWidth="1"/>
    <col min="6149" max="6149" width="9" customWidth="1"/>
    <col min="6150" max="6150" width="10.85546875" customWidth="1"/>
    <col min="6151" max="6151" width="7.28515625" customWidth="1"/>
    <col min="6152" max="6152" width="12.28515625" customWidth="1"/>
    <col min="6153" max="6153" width="9.28515625" customWidth="1"/>
    <col min="6154" max="6154" width="10" customWidth="1"/>
    <col min="6155" max="6156" width="9.7109375" customWidth="1"/>
    <col min="6157" max="6163" width="10.7109375" customWidth="1"/>
    <col min="6164" max="6164" width="10.28515625" customWidth="1"/>
    <col min="6165" max="6165" width="8.7109375" customWidth="1"/>
    <col min="6170" max="6170" width="14.5703125" customWidth="1"/>
    <col min="6401" max="6401" width="10.42578125" customWidth="1"/>
    <col min="6402" max="6402" width="25.42578125" customWidth="1"/>
    <col min="6403" max="6403" width="11.42578125" customWidth="1"/>
    <col min="6404" max="6404" width="13" customWidth="1"/>
    <col min="6405" max="6405" width="9" customWidth="1"/>
    <col min="6406" max="6406" width="10.85546875" customWidth="1"/>
    <col min="6407" max="6407" width="7.28515625" customWidth="1"/>
    <col min="6408" max="6408" width="12.28515625" customWidth="1"/>
    <col min="6409" max="6409" width="9.28515625" customWidth="1"/>
    <col min="6410" max="6410" width="10" customWidth="1"/>
    <col min="6411" max="6412" width="9.7109375" customWidth="1"/>
    <col min="6413" max="6419" width="10.7109375" customWidth="1"/>
    <col min="6420" max="6420" width="10.28515625" customWidth="1"/>
    <col min="6421" max="6421" width="8.7109375" customWidth="1"/>
    <col min="6426" max="6426" width="14.5703125" customWidth="1"/>
    <col min="6657" max="6657" width="10.42578125" customWidth="1"/>
    <col min="6658" max="6658" width="25.42578125" customWidth="1"/>
    <col min="6659" max="6659" width="11.42578125" customWidth="1"/>
    <col min="6660" max="6660" width="13" customWidth="1"/>
    <col min="6661" max="6661" width="9" customWidth="1"/>
    <col min="6662" max="6662" width="10.85546875" customWidth="1"/>
    <col min="6663" max="6663" width="7.28515625" customWidth="1"/>
    <col min="6664" max="6664" width="12.28515625" customWidth="1"/>
    <col min="6665" max="6665" width="9.28515625" customWidth="1"/>
    <col min="6666" max="6666" width="10" customWidth="1"/>
    <col min="6667" max="6668" width="9.7109375" customWidth="1"/>
    <col min="6669" max="6675" width="10.7109375" customWidth="1"/>
    <col min="6676" max="6676" width="10.28515625" customWidth="1"/>
    <col min="6677" max="6677" width="8.7109375" customWidth="1"/>
    <col min="6682" max="6682" width="14.5703125" customWidth="1"/>
    <col min="6913" max="6913" width="10.42578125" customWidth="1"/>
    <col min="6914" max="6914" width="25.42578125" customWidth="1"/>
    <col min="6915" max="6915" width="11.42578125" customWidth="1"/>
    <col min="6916" max="6916" width="13" customWidth="1"/>
    <col min="6917" max="6917" width="9" customWidth="1"/>
    <col min="6918" max="6918" width="10.85546875" customWidth="1"/>
    <col min="6919" max="6919" width="7.28515625" customWidth="1"/>
    <col min="6920" max="6920" width="12.28515625" customWidth="1"/>
    <col min="6921" max="6921" width="9.28515625" customWidth="1"/>
    <col min="6922" max="6922" width="10" customWidth="1"/>
    <col min="6923" max="6924" width="9.7109375" customWidth="1"/>
    <col min="6925" max="6931" width="10.7109375" customWidth="1"/>
    <col min="6932" max="6932" width="10.28515625" customWidth="1"/>
    <col min="6933" max="6933" width="8.7109375" customWidth="1"/>
    <col min="6938" max="6938" width="14.5703125" customWidth="1"/>
    <col min="7169" max="7169" width="10.42578125" customWidth="1"/>
    <col min="7170" max="7170" width="25.42578125" customWidth="1"/>
    <col min="7171" max="7171" width="11.42578125" customWidth="1"/>
    <col min="7172" max="7172" width="13" customWidth="1"/>
    <col min="7173" max="7173" width="9" customWidth="1"/>
    <col min="7174" max="7174" width="10.85546875" customWidth="1"/>
    <col min="7175" max="7175" width="7.28515625" customWidth="1"/>
    <col min="7176" max="7176" width="12.28515625" customWidth="1"/>
    <col min="7177" max="7177" width="9.28515625" customWidth="1"/>
    <col min="7178" max="7178" width="10" customWidth="1"/>
    <col min="7179" max="7180" width="9.7109375" customWidth="1"/>
    <col min="7181" max="7187" width="10.7109375" customWidth="1"/>
    <col min="7188" max="7188" width="10.28515625" customWidth="1"/>
    <col min="7189" max="7189" width="8.7109375" customWidth="1"/>
    <col min="7194" max="7194" width="14.5703125" customWidth="1"/>
    <col min="7425" max="7425" width="10.42578125" customWidth="1"/>
    <col min="7426" max="7426" width="25.42578125" customWidth="1"/>
    <col min="7427" max="7427" width="11.42578125" customWidth="1"/>
    <col min="7428" max="7428" width="13" customWidth="1"/>
    <col min="7429" max="7429" width="9" customWidth="1"/>
    <col min="7430" max="7430" width="10.85546875" customWidth="1"/>
    <col min="7431" max="7431" width="7.28515625" customWidth="1"/>
    <col min="7432" max="7432" width="12.28515625" customWidth="1"/>
    <col min="7433" max="7433" width="9.28515625" customWidth="1"/>
    <col min="7434" max="7434" width="10" customWidth="1"/>
    <col min="7435" max="7436" width="9.7109375" customWidth="1"/>
    <col min="7437" max="7443" width="10.7109375" customWidth="1"/>
    <col min="7444" max="7444" width="10.28515625" customWidth="1"/>
    <col min="7445" max="7445" width="8.7109375" customWidth="1"/>
    <col min="7450" max="7450" width="14.5703125" customWidth="1"/>
    <col min="7681" max="7681" width="10.42578125" customWidth="1"/>
    <col min="7682" max="7682" width="25.42578125" customWidth="1"/>
    <col min="7683" max="7683" width="11.42578125" customWidth="1"/>
    <col min="7684" max="7684" width="13" customWidth="1"/>
    <col min="7685" max="7685" width="9" customWidth="1"/>
    <col min="7686" max="7686" width="10.85546875" customWidth="1"/>
    <col min="7687" max="7687" width="7.28515625" customWidth="1"/>
    <col min="7688" max="7688" width="12.28515625" customWidth="1"/>
    <col min="7689" max="7689" width="9.28515625" customWidth="1"/>
    <col min="7690" max="7690" width="10" customWidth="1"/>
    <col min="7691" max="7692" width="9.7109375" customWidth="1"/>
    <col min="7693" max="7699" width="10.7109375" customWidth="1"/>
    <col min="7700" max="7700" width="10.28515625" customWidth="1"/>
    <col min="7701" max="7701" width="8.7109375" customWidth="1"/>
    <col min="7706" max="7706" width="14.5703125" customWidth="1"/>
    <col min="7937" max="7937" width="10.42578125" customWidth="1"/>
    <col min="7938" max="7938" width="25.42578125" customWidth="1"/>
    <col min="7939" max="7939" width="11.42578125" customWidth="1"/>
    <col min="7940" max="7940" width="13" customWidth="1"/>
    <col min="7941" max="7941" width="9" customWidth="1"/>
    <col min="7942" max="7942" width="10.85546875" customWidth="1"/>
    <col min="7943" max="7943" width="7.28515625" customWidth="1"/>
    <col min="7944" max="7944" width="12.28515625" customWidth="1"/>
    <col min="7945" max="7945" width="9.28515625" customWidth="1"/>
    <col min="7946" max="7946" width="10" customWidth="1"/>
    <col min="7947" max="7948" width="9.7109375" customWidth="1"/>
    <col min="7949" max="7955" width="10.7109375" customWidth="1"/>
    <col min="7956" max="7956" width="10.28515625" customWidth="1"/>
    <col min="7957" max="7957" width="8.7109375" customWidth="1"/>
    <col min="7962" max="7962" width="14.5703125" customWidth="1"/>
    <col min="8193" max="8193" width="10.42578125" customWidth="1"/>
    <col min="8194" max="8194" width="25.42578125" customWidth="1"/>
    <col min="8195" max="8195" width="11.42578125" customWidth="1"/>
    <col min="8196" max="8196" width="13" customWidth="1"/>
    <col min="8197" max="8197" width="9" customWidth="1"/>
    <col min="8198" max="8198" width="10.85546875" customWidth="1"/>
    <col min="8199" max="8199" width="7.28515625" customWidth="1"/>
    <col min="8200" max="8200" width="12.28515625" customWidth="1"/>
    <col min="8201" max="8201" width="9.28515625" customWidth="1"/>
    <col min="8202" max="8202" width="10" customWidth="1"/>
    <col min="8203" max="8204" width="9.7109375" customWidth="1"/>
    <col min="8205" max="8211" width="10.7109375" customWidth="1"/>
    <col min="8212" max="8212" width="10.28515625" customWidth="1"/>
    <col min="8213" max="8213" width="8.7109375" customWidth="1"/>
    <col min="8218" max="8218" width="14.5703125" customWidth="1"/>
    <col min="8449" max="8449" width="10.42578125" customWidth="1"/>
    <col min="8450" max="8450" width="25.42578125" customWidth="1"/>
    <col min="8451" max="8451" width="11.42578125" customWidth="1"/>
    <col min="8452" max="8452" width="13" customWidth="1"/>
    <col min="8453" max="8453" width="9" customWidth="1"/>
    <col min="8454" max="8454" width="10.85546875" customWidth="1"/>
    <col min="8455" max="8455" width="7.28515625" customWidth="1"/>
    <col min="8456" max="8456" width="12.28515625" customWidth="1"/>
    <col min="8457" max="8457" width="9.28515625" customWidth="1"/>
    <col min="8458" max="8458" width="10" customWidth="1"/>
    <col min="8459" max="8460" width="9.7109375" customWidth="1"/>
    <col min="8461" max="8467" width="10.7109375" customWidth="1"/>
    <col min="8468" max="8468" width="10.28515625" customWidth="1"/>
    <col min="8469" max="8469" width="8.7109375" customWidth="1"/>
    <col min="8474" max="8474" width="14.5703125" customWidth="1"/>
    <col min="8705" max="8705" width="10.42578125" customWidth="1"/>
    <col min="8706" max="8706" width="25.42578125" customWidth="1"/>
    <col min="8707" max="8707" width="11.42578125" customWidth="1"/>
    <col min="8708" max="8708" width="13" customWidth="1"/>
    <col min="8709" max="8709" width="9" customWidth="1"/>
    <col min="8710" max="8710" width="10.85546875" customWidth="1"/>
    <col min="8711" max="8711" width="7.28515625" customWidth="1"/>
    <col min="8712" max="8712" width="12.28515625" customWidth="1"/>
    <col min="8713" max="8713" width="9.28515625" customWidth="1"/>
    <col min="8714" max="8714" width="10" customWidth="1"/>
    <col min="8715" max="8716" width="9.7109375" customWidth="1"/>
    <col min="8717" max="8723" width="10.7109375" customWidth="1"/>
    <col min="8724" max="8724" width="10.28515625" customWidth="1"/>
    <col min="8725" max="8725" width="8.7109375" customWidth="1"/>
    <col min="8730" max="8730" width="14.5703125" customWidth="1"/>
    <col min="8961" max="8961" width="10.42578125" customWidth="1"/>
    <col min="8962" max="8962" width="25.42578125" customWidth="1"/>
    <col min="8963" max="8963" width="11.42578125" customWidth="1"/>
    <col min="8964" max="8964" width="13" customWidth="1"/>
    <col min="8965" max="8965" width="9" customWidth="1"/>
    <col min="8966" max="8966" width="10.85546875" customWidth="1"/>
    <col min="8967" max="8967" width="7.28515625" customWidth="1"/>
    <col min="8968" max="8968" width="12.28515625" customWidth="1"/>
    <col min="8969" max="8969" width="9.28515625" customWidth="1"/>
    <col min="8970" max="8970" width="10" customWidth="1"/>
    <col min="8971" max="8972" width="9.7109375" customWidth="1"/>
    <col min="8973" max="8979" width="10.7109375" customWidth="1"/>
    <col min="8980" max="8980" width="10.28515625" customWidth="1"/>
    <col min="8981" max="8981" width="8.7109375" customWidth="1"/>
    <col min="8986" max="8986" width="14.5703125" customWidth="1"/>
    <col min="9217" max="9217" width="10.42578125" customWidth="1"/>
    <col min="9218" max="9218" width="25.42578125" customWidth="1"/>
    <col min="9219" max="9219" width="11.42578125" customWidth="1"/>
    <col min="9220" max="9220" width="13" customWidth="1"/>
    <col min="9221" max="9221" width="9" customWidth="1"/>
    <col min="9222" max="9222" width="10.85546875" customWidth="1"/>
    <col min="9223" max="9223" width="7.28515625" customWidth="1"/>
    <col min="9224" max="9224" width="12.28515625" customWidth="1"/>
    <col min="9225" max="9225" width="9.28515625" customWidth="1"/>
    <col min="9226" max="9226" width="10" customWidth="1"/>
    <col min="9227" max="9228" width="9.7109375" customWidth="1"/>
    <col min="9229" max="9235" width="10.7109375" customWidth="1"/>
    <col min="9236" max="9236" width="10.28515625" customWidth="1"/>
    <col min="9237" max="9237" width="8.7109375" customWidth="1"/>
    <col min="9242" max="9242" width="14.5703125" customWidth="1"/>
    <col min="9473" max="9473" width="10.42578125" customWidth="1"/>
    <col min="9474" max="9474" width="25.42578125" customWidth="1"/>
    <col min="9475" max="9475" width="11.42578125" customWidth="1"/>
    <col min="9476" max="9476" width="13" customWidth="1"/>
    <col min="9477" max="9477" width="9" customWidth="1"/>
    <col min="9478" max="9478" width="10.85546875" customWidth="1"/>
    <col min="9479" max="9479" width="7.28515625" customWidth="1"/>
    <col min="9480" max="9480" width="12.28515625" customWidth="1"/>
    <col min="9481" max="9481" width="9.28515625" customWidth="1"/>
    <col min="9482" max="9482" width="10" customWidth="1"/>
    <col min="9483" max="9484" width="9.7109375" customWidth="1"/>
    <col min="9485" max="9491" width="10.7109375" customWidth="1"/>
    <col min="9492" max="9492" width="10.28515625" customWidth="1"/>
    <col min="9493" max="9493" width="8.7109375" customWidth="1"/>
    <col min="9498" max="9498" width="14.5703125" customWidth="1"/>
    <col min="9729" max="9729" width="10.42578125" customWidth="1"/>
    <col min="9730" max="9730" width="25.42578125" customWidth="1"/>
    <col min="9731" max="9731" width="11.42578125" customWidth="1"/>
    <col min="9732" max="9732" width="13" customWidth="1"/>
    <col min="9733" max="9733" width="9" customWidth="1"/>
    <col min="9734" max="9734" width="10.85546875" customWidth="1"/>
    <col min="9735" max="9735" width="7.28515625" customWidth="1"/>
    <col min="9736" max="9736" width="12.28515625" customWidth="1"/>
    <col min="9737" max="9737" width="9.28515625" customWidth="1"/>
    <col min="9738" max="9738" width="10" customWidth="1"/>
    <col min="9739" max="9740" width="9.7109375" customWidth="1"/>
    <col min="9741" max="9747" width="10.7109375" customWidth="1"/>
    <col min="9748" max="9748" width="10.28515625" customWidth="1"/>
    <col min="9749" max="9749" width="8.7109375" customWidth="1"/>
    <col min="9754" max="9754" width="14.5703125" customWidth="1"/>
    <col min="9985" max="9985" width="10.42578125" customWidth="1"/>
    <col min="9986" max="9986" width="25.42578125" customWidth="1"/>
    <col min="9987" max="9987" width="11.42578125" customWidth="1"/>
    <col min="9988" max="9988" width="13" customWidth="1"/>
    <col min="9989" max="9989" width="9" customWidth="1"/>
    <col min="9990" max="9990" width="10.85546875" customWidth="1"/>
    <col min="9991" max="9991" width="7.28515625" customWidth="1"/>
    <col min="9992" max="9992" width="12.28515625" customWidth="1"/>
    <col min="9993" max="9993" width="9.28515625" customWidth="1"/>
    <col min="9994" max="9994" width="10" customWidth="1"/>
    <col min="9995" max="9996" width="9.7109375" customWidth="1"/>
    <col min="9997" max="10003" width="10.7109375" customWidth="1"/>
    <col min="10004" max="10004" width="10.28515625" customWidth="1"/>
    <col min="10005" max="10005" width="8.7109375" customWidth="1"/>
    <col min="10010" max="10010" width="14.5703125" customWidth="1"/>
    <col min="10241" max="10241" width="10.42578125" customWidth="1"/>
    <col min="10242" max="10242" width="25.42578125" customWidth="1"/>
    <col min="10243" max="10243" width="11.42578125" customWidth="1"/>
    <col min="10244" max="10244" width="13" customWidth="1"/>
    <col min="10245" max="10245" width="9" customWidth="1"/>
    <col min="10246" max="10246" width="10.85546875" customWidth="1"/>
    <col min="10247" max="10247" width="7.28515625" customWidth="1"/>
    <col min="10248" max="10248" width="12.28515625" customWidth="1"/>
    <col min="10249" max="10249" width="9.28515625" customWidth="1"/>
    <col min="10250" max="10250" width="10" customWidth="1"/>
    <col min="10251" max="10252" width="9.7109375" customWidth="1"/>
    <col min="10253" max="10259" width="10.7109375" customWidth="1"/>
    <col min="10260" max="10260" width="10.28515625" customWidth="1"/>
    <col min="10261" max="10261" width="8.7109375" customWidth="1"/>
    <col min="10266" max="10266" width="14.5703125" customWidth="1"/>
    <col min="10497" max="10497" width="10.42578125" customWidth="1"/>
    <col min="10498" max="10498" width="25.42578125" customWidth="1"/>
    <col min="10499" max="10499" width="11.42578125" customWidth="1"/>
    <col min="10500" max="10500" width="13" customWidth="1"/>
    <col min="10501" max="10501" width="9" customWidth="1"/>
    <col min="10502" max="10502" width="10.85546875" customWidth="1"/>
    <col min="10503" max="10503" width="7.28515625" customWidth="1"/>
    <col min="10504" max="10504" width="12.28515625" customWidth="1"/>
    <col min="10505" max="10505" width="9.28515625" customWidth="1"/>
    <col min="10506" max="10506" width="10" customWidth="1"/>
    <col min="10507" max="10508" width="9.7109375" customWidth="1"/>
    <col min="10509" max="10515" width="10.7109375" customWidth="1"/>
    <col min="10516" max="10516" width="10.28515625" customWidth="1"/>
    <col min="10517" max="10517" width="8.7109375" customWidth="1"/>
    <col min="10522" max="10522" width="14.5703125" customWidth="1"/>
    <col min="10753" max="10753" width="10.42578125" customWidth="1"/>
    <col min="10754" max="10754" width="25.42578125" customWidth="1"/>
    <col min="10755" max="10755" width="11.42578125" customWidth="1"/>
    <col min="10756" max="10756" width="13" customWidth="1"/>
    <col min="10757" max="10757" width="9" customWidth="1"/>
    <col min="10758" max="10758" width="10.85546875" customWidth="1"/>
    <col min="10759" max="10759" width="7.28515625" customWidth="1"/>
    <col min="10760" max="10760" width="12.28515625" customWidth="1"/>
    <col min="10761" max="10761" width="9.28515625" customWidth="1"/>
    <col min="10762" max="10762" width="10" customWidth="1"/>
    <col min="10763" max="10764" width="9.7109375" customWidth="1"/>
    <col min="10765" max="10771" width="10.7109375" customWidth="1"/>
    <col min="10772" max="10772" width="10.28515625" customWidth="1"/>
    <col min="10773" max="10773" width="8.7109375" customWidth="1"/>
    <col min="10778" max="10778" width="14.5703125" customWidth="1"/>
    <col min="11009" max="11009" width="10.42578125" customWidth="1"/>
    <col min="11010" max="11010" width="25.42578125" customWidth="1"/>
    <col min="11011" max="11011" width="11.42578125" customWidth="1"/>
    <col min="11012" max="11012" width="13" customWidth="1"/>
    <col min="11013" max="11013" width="9" customWidth="1"/>
    <col min="11014" max="11014" width="10.85546875" customWidth="1"/>
    <col min="11015" max="11015" width="7.28515625" customWidth="1"/>
    <col min="11016" max="11016" width="12.28515625" customWidth="1"/>
    <col min="11017" max="11017" width="9.28515625" customWidth="1"/>
    <col min="11018" max="11018" width="10" customWidth="1"/>
    <col min="11019" max="11020" width="9.7109375" customWidth="1"/>
    <col min="11021" max="11027" width="10.7109375" customWidth="1"/>
    <col min="11028" max="11028" width="10.28515625" customWidth="1"/>
    <col min="11029" max="11029" width="8.7109375" customWidth="1"/>
    <col min="11034" max="11034" width="14.5703125" customWidth="1"/>
    <col min="11265" max="11265" width="10.42578125" customWidth="1"/>
    <col min="11266" max="11266" width="25.42578125" customWidth="1"/>
    <col min="11267" max="11267" width="11.42578125" customWidth="1"/>
    <col min="11268" max="11268" width="13" customWidth="1"/>
    <col min="11269" max="11269" width="9" customWidth="1"/>
    <col min="11270" max="11270" width="10.85546875" customWidth="1"/>
    <col min="11271" max="11271" width="7.28515625" customWidth="1"/>
    <col min="11272" max="11272" width="12.28515625" customWidth="1"/>
    <col min="11273" max="11273" width="9.28515625" customWidth="1"/>
    <col min="11274" max="11274" width="10" customWidth="1"/>
    <col min="11275" max="11276" width="9.7109375" customWidth="1"/>
    <col min="11277" max="11283" width="10.7109375" customWidth="1"/>
    <col min="11284" max="11284" width="10.28515625" customWidth="1"/>
    <col min="11285" max="11285" width="8.7109375" customWidth="1"/>
    <col min="11290" max="11290" width="14.5703125" customWidth="1"/>
    <col min="11521" max="11521" width="10.42578125" customWidth="1"/>
    <col min="11522" max="11522" width="25.42578125" customWidth="1"/>
    <col min="11523" max="11523" width="11.42578125" customWidth="1"/>
    <col min="11524" max="11524" width="13" customWidth="1"/>
    <col min="11525" max="11525" width="9" customWidth="1"/>
    <col min="11526" max="11526" width="10.85546875" customWidth="1"/>
    <col min="11527" max="11527" width="7.28515625" customWidth="1"/>
    <col min="11528" max="11528" width="12.28515625" customWidth="1"/>
    <col min="11529" max="11529" width="9.28515625" customWidth="1"/>
    <col min="11530" max="11530" width="10" customWidth="1"/>
    <col min="11531" max="11532" width="9.7109375" customWidth="1"/>
    <col min="11533" max="11539" width="10.7109375" customWidth="1"/>
    <col min="11540" max="11540" width="10.28515625" customWidth="1"/>
    <col min="11541" max="11541" width="8.7109375" customWidth="1"/>
    <col min="11546" max="11546" width="14.5703125" customWidth="1"/>
    <col min="11777" max="11777" width="10.42578125" customWidth="1"/>
    <col min="11778" max="11778" width="25.42578125" customWidth="1"/>
    <col min="11779" max="11779" width="11.42578125" customWidth="1"/>
    <col min="11780" max="11780" width="13" customWidth="1"/>
    <col min="11781" max="11781" width="9" customWidth="1"/>
    <col min="11782" max="11782" width="10.85546875" customWidth="1"/>
    <col min="11783" max="11783" width="7.28515625" customWidth="1"/>
    <col min="11784" max="11784" width="12.28515625" customWidth="1"/>
    <col min="11785" max="11785" width="9.28515625" customWidth="1"/>
    <col min="11786" max="11786" width="10" customWidth="1"/>
    <col min="11787" max="11788" width="9.7109375" customWidth="1"/>
    <col min="11789" max="11795" width="10.7109375" customWidth="1"/>
    <col min="11796" max="11796" width="10.28515625" customWidth="1"/>
    <col min="11797" max="11797" width="8.7109375" customWidth="1"/>
    <col min="11802" max="11802" width="14.5703125" customWidth="1"/>
    <col min="12033" max="12033" width="10.42578125" customWidth="1"/>
    <col min="12034" max="12034" width="25.42578125" customWidth="1"/>
    <col min="12035" max="12035" width="11.42578125" customWidth="1"/>
    <col min="12036" max="12036" width="13" customWidth="1"/>
    <col min="12037" max="12037" width="9" customWidth="1"/>
    <col min="12038" max="12038" width="10.85546875" customWidth="1"/>
    <col min="12039" max="12039" width="7.28515625" customWidth="1"/>
    <col min="12040" max="12040" width="12.28515625" customWidth="1"/>
    <col min="12041" max="12041" width="9.28515625" customWidth="1"/>
    <col min="12042" max="12042" width="10" customWidth="1"/>
    <col min="12043" max="12044" width="9.7109375" customWidth="1"/>
    <col min="12045" max="12051" width="10.7109375" customWidth="1"/>
    <col min="12052" max="12052" width="10.28515625" customWidth="1"/>
    <col min="12053" max="12053" width="8.7109375" customWidth="1"/>
    <col min="12058" max="12058" width="14.5703125" customWidth="1"/>
    <col min="12289" max="12289" width="10.42578125" customWidth="1"/>
    <col min="12290" max="12290" width="25.42578125" customWidth="1"/>
    <col min="12291" max="12291" width="11.42578125" customWidth="1"/>
    <col min="12292" max="12292" width="13" customWidth="1"/>
    <col min="12293" max="12293" width="9" customWidth="1"/>
    <col min="12294" max="12294" width="10.85546875" customWidth="1"/>
    <col min="12295" max="12295" width="7.28515625" customWidth="1"/>
    <col min="12296" max="12296" width="12.28515625" customWidth="1"/>
    <col min="12297" max="12297" width="9.28515625" customWidth="1"/>
    <col min="12298" max="12298" width="10" customWidth="1"/>
    <col min="12299" max="12300" width="9.7109375" customWidth="1"/>
    <col min="12301" max="12307" width="10.7109375" customWidth="1"/>
    <col min="12308" max="12308" width="10.28515625" customWidth="1"/>
    <col min="12309" max="12309" width="8.7109375" customWidth="1"/>
    <col min="12314" max="12314" width="14.5703125" customWidth="1"/>
    <col min="12545" max="12545" width="10.42578125" customWidth="1"/>
    <col min="12546" max="12546" width="25.42578125" customWidth="1"/>
    <col min="12547" max="12547" width="11.42578125" customWidth="1"/>
    <col min="12548" max="12548" width="13" customWidth="1"/>
    <col min="12549" max="12549" width="9" customWidth="1"/>
    <col min="12550" max="12550" width="10.85546875" customWidth="1"/>
    <col min="12551" max="12551" width="7.28515625" customWidth="1"/>
    <col min="12552" max="12552" width="12.28515625" customWidth="1"/>
    <col min="12553" max="12553" width="9.28515625" customWidth="1"/>
    <col min="12554" max="12554" width="10" customWidth="1"/>
    <col min="12555" max="12556" width="9.7109375" customWidth="1"/>
    <col min="12557" max="12563" width="10.7109375" customWidth="1"/>
    <col min="12564" max="12564" width="10.28515625" customWidth="1"/>
    <col min="12565" max="12565" width="8.7109375" customWidth="1"/>
    <col min="12570" max="12570" width="14.5703125" customWidth="1"/>
    <col min="12801" max="12801" width="10.42578125" customWidth="1"/>
    <col min="12802" max="12802" width="25.42578125" customWidth="1"/>
    <col min="12803" max="12803" width="11.42578125" customWidth="1"/>
    <col min="12804" max="12804" width="13" customWidth="1"/>
    <col min="12805" max="12805" width="9" customWidth="1"/>
    <col min="12806" max="12806" width="10.85546875" customWidth="1"/>
    <col min="12807" max="12807" width="7.28515625" customWidth="1"/>
    <col min="12808" max="12808" width="12.28515625" customWidth="1"/>
    <col min="12809" max="12809" width="9.28515625" customWidth="1"/>
    <col min="12810" max="12810" width="10" customWidth="1"/>
    <col min="12811" max="12812" width="9.7109375" customWidth="1"/>
    <col min="12813" max="12819" width="10.7109375" customWidth="1"/>
    <col min="12820" max="12820" width="10.28515625" customWidth="1"/>
    <col min="12821" max="12821" width="8.7109375" customWidth="1"/>
    <col min="12826" max="12826" width="14.5703125" customWidth="1"/>
    <col min="13057" max="13057" width="10.42578125" customWidth="1"/>
    <col min="13058" max="13058" width="25.42578125" customWidth="1"/>
    <col min="13059" max="13059" width="11.42578125" customWidth="1"/>
    <col min="13060" max="13060" width="13" customWidth="1"/>
    <col min="13061" max="13061" width="9" customWidth="1"/>
    <col min="13062" max="13062" width="10.85546875" customWidth="1"/>
    <col min="13063" max="13063" width="7.28515625" customWidth="1"/>
    <col min="13064" max="13064" width="12.28515625" customWidth="1"/>
    <col min="13065" max="13065" width="9.28515625" customWidth="1"/>
    <col min="13066" max="13066" width="10" customWidth="1"/>
    <col min="13067" max="13068" width="9.7109375" customWidth="1"/>
    <col min="13069" max="13075" width="10.7109375" customWidth="1"/>
    <col min="13076" max="13076" width="10.28515625" customWidth="1"/>
    <col min="13077" max="13077" width="8.7109375" customWidth="1"/>
    <col min="13082" max="13082" width="14.5703125" customWidth="1"/>
    <col min="13313" max="13313" width="10.42578125" customWidth="1"/>
    <col min="13314" max="13314" width="25.42578125" customWidth="1"/>
    <col min="13315" max="13315" width="11.42578125" customWidth="1"/>
    <col min="13316" max="13316" width="13" customWidth="1"/>
    <col min="13317" max="13317" width="9" customWidth="1"/>
    <col min="13318" max="13318" width="10.85546875" customWidth="1"/>
    <col min="13319" max="13319" width="7.28515625" customWidth="1"/>
    <col min="13320" max="13320" width="12.28515625" customWidth="1"/>
    <col min="13321" max="13321" width="9.28515625" customWidth="1"/>
    <col min="13322" max="13322" width="10" customWidth="1"/>
    <col min="13323" max="13324" width="9.7109375" customWidth="1"/>
    <col min="13325" max="13331" width="10.7109375" customWidth="1"/>
    <col min="13332" max="13332" width="10.28515625" customWidth="1"/>
    <col min="13333" max="13333" width="8.7109375" customWidth="1"/>
    <col min="13338" max="13338" width="14.5703125" customWidth="1"/>
    <col min="13569" max="13569" width="10.42578125" customWidth="1"/>
    <col min="13570" max="13570" width="25.42578125" customWidth="1"/>
    <col min="13571" max="13571" width="11.42578125" customWidth="1"/>
    <col min="13572" max="13572" width="13" customWidth="1"/>
    <col min="13573" max="13573" width="9" customWidth="1"/>
    <col min="13574" max="13574" width="10.85546875" customWidth="1"/>
    <col min="13575" max="13575" width="7.28515625" customWidth="1"/>
    <col min="13576" max="13576" width="12.28515625" customWidth="1"/>
    <col min="13577" max="13577" width="9.28515625" customWidth="1"/>
    <col min="13578" max="13578" width="10" customWidth="1"/>
    <col min="13579" max="13580" width="9.7109375" customWidth="1"/>
    <col min="13581" max="13587" width="10.7109375" customWidth="1"/>
    <col min="13588" max="13588" width="10.28515625" customWidth="1"/>
    <col min="13589" max="13589" width="8.7109375" customWidth="1"/>
    <col min="13594" max="13594" width="14.5703125" customWidth="1"/>
    <col min="13825" max="13825" width="10.42578125" customWidth="1"/>
    <col min="13826" max="13826" width="25.42578125" customWidth="1"/>
    <col min="13827" max="13827" width="11.42578125" customWidth="1"/>
    <col min="13828" max="13828" width="13" customWidth="1"/>
    <col min="13829" max="13829" width="9" customWidth="1"/>
    <col min="13830" max="13830" width="10.85546875" customWidth="1"/>
    <col min="13831" max="13831" width="7.28515625" customWidth="1"/>
    <col min="13832" max="13832" width="12.28515625" customWidth="1"/>
    <col min="13833" max="13833" width="9.28515625" customWidth="1"/>
    <col min="13834" max="13834" width="10" customWidth="1"/>
    <col min="13835" max="13836" width="9.7109375" customWidth="1"/>
    <col min="13837" max="13843" width="10.7109375" customWidth="1"/>
    <col min="13844" max="13844" width="10.28515625" customWidth="1"/>
    <col min="13845" max="13845" width="8.7109375" customWidth="1"/>
    <col min="13850" max="13850" width="14.5703125" customWidth="1"/>
    <col min="14081" max="14081" width="10.42578125" customWidth="1"/>
    <col min="14082" max="14082" width="25.42578125" customWidth="1"/>
    <col min="14083" max="14083" width="11.42578125" customWidth="1"/>
    <col min="14084" max="14084" width="13" customWidth="1"/>
    <col min="14085" max="14085" width="9" customWidth="1"/>
    <col min="14086" max="14086" width="10.85546875" customWidth="1"/>
    <col min="14087" max="14087" width="7.28515625" customWidth="1"/>
    <col min="14088" max="14088" width="12.28515625" customWidth="1"/>
    <col min="14089" max="14089" width="9.28515625" customWidth="1"/>
    <col min="14090" max="14090" width="10" customWidth="1"/>
    <col min="14091" max="14092" width="9.7109375" customWidth="1"/>
    <col min="14093" max="14099" width="10.7109375" customWidth="1"/>
    <col min="14100" max="14100" width="10.28515625" customWidth="1"/>
    <col min="14101" max="14101" width="8.7109375" customWidth="1"/>
    <col min="14106" max="14106" width="14.5703125" customWidth="1"/>
    <col min="14337" max="14337" width="10.42578125" customWidth="1"/>
    <col min="14338" max="14338" width="25.42578125" customWidth="1"/>
    <col min="14339" max="14339" width="11.42578125" customWidth="1"/>
    <col min="14340" max="14340" width="13" customWidth="1"/>
    <col min="14341" max="14341" width="9" customWidth="1"/>
    <col min="14342" max="14342" width="10.85546875" customWidth="1"/>
    <col min="14343" max="14343" width="7.28515625" customWidth="1"/>
    <col min="14344" max="14344" width="12.28515625" customWidth="1"/>
    <col min="14345" max="14345" width="9.28515625" customWidth="1"/>
    <col min="14346" max="14346" width="10" customWidth="1"/>
    <col min="14347" max="14348" width="9.7109375" customWidth="1"/>
    <col min="14349" max="14355" width="10.7109375" customWidth="1"/>
    <col min="14356" max="14356" width="10.28515625" customWidth="1"/>
    <col min="14357" max="14357" width="8.7109375" customWidth="1"/>
    <col min="14362" max="14362" width="14.5703125" customWidth="1"/>
    <col min="14593" max="14593" width="10.42578125" customWidth="1"/>
    <col min="14594" max="14594" width="25.42578125" customWidth="1"/>
    <col min="14595" max="14595" width="11.42578125" customWidth="1"/>
    <col min="14596" max="14596" width="13" customWidth="1"/>
    <col min="14597" max="14597" width="9" customWidth="1"/>
    <col min="14598" max="14598" width="10.85546875" customWidth="1"/>
    <col min="14599" max="14599" width="7.28515625" customWidth="1"/>
    <col min="14600" max="14600" width="12.28515625" customWidth="1"/>
    <col min="14601" max="14601" width="9.28515625" customWidth="1"/>
    <col min="14602" max="14602" width="10" customWidth="1"/>
    <col min="14603" max="14604" width="9.7109375" customWidth="1"/>
    <col min="14605" max="14611" width="10.7109375" customWidth="1"/>
    <col min="14612" max="14612" width="10.28515625" customWidth="1"/>
    <col min="14613" max="14613" width="8.7109375" customWidth="1"/>
    <col min="14618" max="14618" width="14.5703125" customWidth="1"/>
    <col min="14849" max="14849" width="10.42578125" customWidth="1"/>
    <col min="14850" max="14850" width="25.42578125" customWidth="1"/>
    <col min="14851" max="14851" width="11.42578125" customWidth="1"/>
    <col min="14852" max="14852" width="13" customWidth="1"/>
    <col min="14853" max="14853" width="9" customWidth="1"/>
    <col min="14854" max="14854" width="10.85546875" customWidth="1"/>
    <col min="14855" max="14855" width="7.28515625" customWidth="1"/>
    <col min="14856" max="14856" width="12.28515625" customWidth="1"/>
    <col min="14857" max="14857" width="9.28515625" customWidth="1"/>
    <col min="14858" max="14858" width="10" customWidth="1"/>
    <col min="14859" max="14860" width="9.7109375" customWidth="1"/>
    <col min="14861" max="14867" width="10.7109375" customWidth="1"/>
    <col min="14868" max="14868" width="10.28515625" customWidth="1"/>
    <col min="14869" max="14869" width="8.7109375" customWidth="1"/>
    <col min="14874" max="14874" width="14.5703125" customWidth="1"/>
    <col min="15105" max="15105" width="10.42578125" customWidth="1"/>
    <col min="15106" max="15106" width="25.42578125" customWidth="1"/>
    <col min="15107" max="15107" width="11.42578125" customWidth="1"/>
    <col min="15108" max="15108" width="13" customWidth="1"/>
    <col min="15109" max="15109" width="9" customWidth="1"/>
    <col min="15110" max="15110" width="10.85546875" customWidth="1"/>
    <col min="15111" max="15111" width="7.28515625" customWidth="1"/>
    <col min="15112" max="15112" width="12.28515625" customWidth="1"/>
    <col min="15113" max="15113" width="9.28515625" customWidth="1"/>
    <col min="15114" max="15114" width="10" customWidth="1"/>
    <col min="15115" max="15116" width="9.7109375" customWidth="1"/>
    <col min="15117" max="15123" width="10.7109375" customWidth="1"/>
    <col min="15124" max="15124" width="10.28515625" customWidth="1"/>
    <col min="15125" max="15125" width="8.7109375" customWidth="1"/>
    <col min="15130" max="15130" width="14.5703125" customWidth="1"/>
    <col min="15361" max="15361" width="10.42578125" customWidth="1"/>
    <col min="15362" max="15362" width="25.42578125" customWidth="1"/>
    <col min="15363" max="15363" width="11.42578125" customWidth="1"/>
    <col min="15364" max="15364" width="13" customWidth="1"/>
    <col min="15365" max="15365" width="9" customWidth="1"/>
    <col min="15366" max="15366" width="10.85546875" customWidth="1"/>
    <col min="15367" max="15367" width="7.28515625" customWidth="1"/>
    <col min="15368" max="15368" width="12.28515625" customWidth="1"/>
    <col min="15369" max="15369" width="9.28515625" customWidth="1"/>
    <col min="15370" max="15370" width="10" customWidth="1"/>
    <col min="15371" max="15372" width="9.7109375" customWidth="1"/>
    <col min="15373" max="15379" width="10.7109375" customWidth="1"/>
    <col min="15380" max="15380" width="10.28515625" customWidth="1"/>
    <col min="15381" max="15381" width="8.7109375" customWidth="1"/>
    <col min="15386" max="15386" width="14.5703125" customWidth="1"/>
    <col min="15617" max="15617" width="10.42578125" customWidth="1"/>
    <col min="15618" max="15618" width="25.42578125" customWidth="1"/>
    <col min="15619" max="15619" width="11.42578125" customWidth="1"/>
    <col min="15620" max="15620" width="13" customWidth="1"/>
    <col min="15621" max="15621" width="9" customWidth="1"/>
    <col min="15622" max="15622" width="10.85546875" customWidth="1"/>
    <col min="15623" max="15623" width="7.28515625" customWidth="1"/>
    <col min="15624" max="15624" width="12.28515625" customWidth="1"/>
    <col min="15625" max="15625" width="9.28515625" customWidth="1"/>
    <col min="15626" max="15626" width="10" customWidth="1"/>
    <col min="15627" max="15628" width="9.7109375" customWidth="1"/>
    <col min="15629" max="15635" width="10.7109375" customWidth="1"/>
    <col min="15636" max="15636" width="10.28515625" customWidth="1"/>
    <col min="15637" max="15637" width="8.7109375" customWidth="1"/>
    <col min="15642" max="15642" width="14.5703125" customWidth="1"/>
    <col min="15873" max="15873" width="10.42578125" customWidth="1"/>
    <col min="15874" max="15874" width="25.42578125" customWidth="1"/>
    <col min="15875" max="15875" width="11.42578125" customWidth="1"/>
    <col min="15876" max="15876" width="13" customWidth="1"/>
    <col min="15877" max="15877" width="9" customWidth="1"/>
    <col min="15878" max="15878" width="10.85546875" customWidth="1"/>
    <col min="15879" max="15879" width="7.28515625" customWidth="1"/>
    <col min="15880" max="15880" width="12.28515625" customWidth="1"/>
    <col min="15881" max="15881" width="9.28515625" customWidth="1"/>
    <col min="15882" max="15882" width="10" customWidth="1"/>
    <col min="15883" max="15884" width="9.7109375" customWidth="1"/>
    <col min="15885" max="15891" width="10.7109375" customWidth="1"/>
    <col min="15892" max="15892" width="10.28515625" customWidth="1"/>
    <col min="15893" max="15893" width="8.7109375" customWidth="1"/>
    <col min="15898" max="15898" width="14.5703125" customWidth="1"/>
    <col min="16129" max="16129" width="10.42578125" customWidth="1"/>
    <col min="16130" max="16130" width="25.42578125" customWidth="1"/>
    <col min="16131" max="16131" width="11.42578125" customWidth="1"/>
    <col min="16132" max="16132" width="13" customWidth="1"/>
    <col min="16133" max="16133" width="9" customWidth="1"/>
    <col min="16134" max="16134" width="10.85546875" customWidth="1"/>
    <col min="16135" max="16135" width="7.28515625" customWidth="1"/>
    <col min="16136" max="16136" width="12.28515625" customWidth="1"/>
    <col min="16137" max="16137" width="9.28515625" customWidth="1"/>
    <col min="16138" max="16138" width="10" customWidth="1"/>
    <col min="16139" max="16140" width="9.7109375" customWidth="1"/>
    <col min="16141" max="16147" width="10.7109375" customWidth="1"/>
    <col min="16148" max="16148" width="10.28515625" customWidth="1"/>
    <col min="16149" max="16149" width="8.7109375" customWidth="1"/>
    <col min="16154" max="16154" width="14.5703125" customWidth="1"/>
  </cols>
  <sheetData>
    <row r="1" spans="1:27" ht="21" x14ac:dyDescent="0.35">
      <c r="A1" s="63" t="s">
        <v>94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27" ht="21" x14ac:dyDescent="0.35">
      <c r="A2" s="1"/>
      <c r="B2" s="1"/>
      <c r="C2" s="1"/>
      <c r="D2" s="1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7" x14ac:dyDescent="0.25">
      <c r="A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7" ht="21" x14ac:dyDescent="0.35">
      <c r="A4" s="4"/>
      <c r="B4" s="64" t="s">
        <v>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6"/>
    </row>
    <row r="5" spans="1:27" ht="21" x14ac:dyDescent="0.35">
      <c r="A5" s="4"/>
      <c r="B5" s="67" t="s">
        <v>1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8"/>
    </row>
    <row r="6" spans="1:27" x14ac:dyDescent="0.25">
      <c r="A6" s="4"/>
      <c r="B6" s="69" t="s">
        <v>90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1"/>
    </row>
    <row r="7" spans="1:27" x14ac:dyDescent="0.25">
      <c r="A7" s="5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  <c r="U7" s="6"/>
      <c r="V7" s="6"/>
      <c r="W7" s="6"/>
    </row>
    <row r="8" spans="1:27" x14ac:dyDescent="0.25">
      <c r="A8" s="5"/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  <c r="U8" s="6"/>
      <c r="V8" s="6"/>
      <c r="W8" s="6"/>
    </row>
    <row r="9" spans="1:27" x14ac:dyDescent="0.25">
      <c r="A9" s="5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  <c r="U9" s="6"/>
      <c r="V9" s="6"/>
      <c r="W9" s="6"/>
    </row>
    <row r="10" spans="1:27" ht="46.5" thickBot="1" x14ac:dyDescent="0.3">
      <c r="A10" s="9" t="s">
        <v>2</v>
      </c>
      <c r="B10" s="9" t="s">
        <v>3</v>
      </c>
      <c r="C10" s="10" t="s">
        <v>4</v>
      </c>
      <c r="D10" s="11" t="s">
        <v>5</v>
      </c>
      <c r="E10" s="12" t="s">
        <v>6</v>
      </c>
      <c r="F10" s="10" t="s">
        <v>7</v>
      </c>
      <c r="G10" s="13" t="s">
        <v>8</v>
      </c>
      <c r="H10" s="13" t="s">
        <v>9</v>
      </c>
      <c r="I10" s="13" t="s">
        <v>10</v>
      </c>
      <c r="J10" s="13" t="s">
        <v>11</v>
      </c>
      <c r="K10" s="10" t="s">
        <v>12</v>
      </c>
      <c r="L10" s="10" t="s">
        <v>13</v>
      </c>
      <c r="M10" s="13" t="s">
        <v>14</v>
      </c>
      <c r="N10" s="13" t="s">
        <v>15</v>
      </c>
      <c r="O10" s="13" t="s">
        <v>16</v>
      </c>
      <c r="P10" s="14" t="s">
        <v>17</v>
      </c>
      <c r="Q10" s="13" t="s">
        <v>18</v>
      </c>
      <c r="R10" s="13" t="s">
        <v>19</v>
      </c>
      <c r="S10" s="15" t="s">
        <v>20</v>
      </c>
      <c r="T10" s="16"/>
      <c r="U10" s="16"/>
      <c r="V10" s="16"/>
      <c r="W10" s="16"/>
      <c r="Z10" s="13" t="s">
        <v>21</v>
      </c>
      <c r="AA10" s="13" t="s">
        <v>22</v>
      </c>
    </row>
    <row r="11" spans="1:27" x14ac:dyDescent="0.25">
      <c r="A11" s="5"/>
      <c r="B11" s="62" t="s">
        <v>23</v>
      </c>
      <c r="C11" s="17"/>
      <c r="D11" s="18"/>
      <c r="E11" s="19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7"/>
      <c r="R11" s="7"/>
      <c r="S11" s="20"/>
      <c r="T11" s="21">
        <v>218308.64</v>
      </c>
      <c r="U11" s="22" t="s">
        <v>24</v>
      </c>
      <c r="V11" s="22"/>
      <c r="W11" s="22"/>
    </row>
    <row r="12" spans="1:27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8"/>
      <c r="L12" s="29"/>
      <c r="M12" s="29"/>
      <c r="N12" s="30"/>
      <c r="O12" s="28"/>
      <c r="P12" s="29"/>
      <c r="Q12" s="29"/>
      <c r="R12" s="31"/>
      <c r="S12" s="32"/>
      <c r="T12" s="33"/>
      <c r="U12" s="22"/>
      <c r="V12" s="22"/>
      <c r="W12" s="22"/>
    </row>
    <row r="13" spans="1:27" x14ac:dyDescent="0.25">
      <c r="A13" s="61" t="s">
        <v>25</v>
      </c>
      <c r="B13" s="34" t="s">
        <v>26</v>
      </c>
      <c r="C13" s="17"/>
      <c r="D13" s="18">
        <v>10</v>
      </c>
      <c r="E13" s="7"/>
      <c r="F13" s="35"/>
      <c r="G13" s="35"/>
      <c r="H13" s="35">
        <v>10</v>
      </c>
      <c r="I13" s="35"/>
      <c r="J13" s="35"/>
      <c r="K13" s="35"/>
      <c r="L13" s="36"/>
      <c r="M13" s="36"/>
      <c r="N13" s="35"/>
      <c r="O13" s="35"/>
      <c r="P13" s="36"/>
      <c r="Q13" s="35"/>
      <c r="R13" s="38"/>
      <c r="S13" s="39"/>
      <c r="T13" s="21">
        <f>SUM(T11+C13-D13)</f>
        <v>218298.64</v>
      </c>
      <c r="U13" s="22"/>
      <c r="V13" s="22"/>
      <c r="W13" s="22"/>
      <c r="Z13" s="3">
        <f>C13+F13+K13+L13+M13+O13+P13+Q13</f>
        <v>0</v>
      </c>
      <c r="AA13" s="3">
        <f>-D13+E13+G13+H13+I13+J13+N13+R13+S13</f>
        <v>0</v>
      </c>
    </row>
    <row r="14" spans="1:27" x14ac:dyDescent="0.25">
      <c r="A14" s="61" t="s">
        <v>27</v>
      </c>
      <c r="B14" s="34" t="s">
        <v>28</v>
      </c>
      <c r="C14" s="17">
        <v>372.17</v>
      </c>
      <c r="D14" s="18"/>
      <c r="E14" s="7"/>
      <c r="F14" s="35"/>
      <c r="G14" s="35"/>
      <c r="H14" s="35"/>
      <c r="I14" s="35"/>
      <c r="J14" s="35"/>
      <c r="K14" s="35"/>
      <c r="L14" s="36"/>
      <c r="M14" s="36"/>
      <c r="N14" s="35"/>
      <c r="O14" s="35">
        <v>-372.17</v>
      </c>
      <c r="P14" s="36"/>
      <c r="Q14" s="35"/>
      <c r="R14" s="38"/>
      <c r="S14" s="39"/>
      <c r="T14" s="21">
        <f t="shared" ref="T14:T38" si="0">SUM(T13+C14-D14)</f>
        <v>218670.81000000003</v>
      </c>
      <c r="U14" s="22"/>
      <c r="V14" s="22"/>
      <c r="W14" s="22"/>
      <c r="Z14" s="3">
        <f t="shared" ref="Z14:Z40" si="1">C14+F14+K14+L14+M14+O14+P14+Q14</f>
        <v>0</v>
      </c>
      <c r="AA14" s="3">
        <f t="shared" ref="AA14:AA40" si="2">-D14+E14+G14+H14+I14+J14+N14+R14+S14</f>
        <v>0</v>
      </c>
    </row>
    <row r="15" spans="1:27" x14ac:dyDescent="0.25">
      <c r="A15" s="5" t="s">
        <v>29</v>
      </c>
      <c r="B15" s="34" t="s">
        <v>30</v>
      </c>
      <c r="C15" s="17">
        <v>441619</v>
      </c>
      <c r="D15" s="18"/>
      <c r="E15" s="7"/>
      <c r="F15" s="35"/>
      <c r="G15" s="35"/>
      <c r="H15" s="35"/>
      <c r="I15" s="35"/>
      <c r="J15" s="35"/>
      <c r="K15" s="35"/>
      <c r="L15" s="38"/>
      <c r="M15" s="36"/>
      <c r="N15" s="35"/>
      <c r="O15" s="35"/>
      <c r="P15" s="36"/>
      <c r="Q15" s="35">
        <v>-441619</v>
      </c>
      <c r="R15" s="38"/>
      <c r="S15" s="39"/>
      <c r="T15" s="21">
        <f t="shared" si="0"/>
        <v>660289.81000000006</v>
      </c>
      <c r="U15" s="22"/>
      <c r="V15" s="22"/>
      <c r="W15" s="22"/>
      <c r="Z15" s="3">
        <f t="shared" si="1"/>
        <v>0</v>
      </c>
      <c r="AA15" s="3">
        <f t="shared" si="2"/>
        <v>0</v>
      </c>
    </row>
    <row r="16" spans="1:27" x14ac:dyDescent="0.25">
      <c r="A16" s="5" t="s">
        <v>31</v>
      </c>
      <c r="B16" s="34" t="s">
        <v>32</v>
      </c>
      <c r="C16" s="17"/>
      <c r="D16" s="18">
        <v>6.5</v>
      </c>
      <c r="E16" s="7"/>
      <c r="F16" s="35"/>
      <c r="G16" s="35">
        <v>6.5</v>
      </c>
      <c r="H16" s="35"/>
      <c r="I16" s="35"/>
      <c r="J16" s="35"/>
      <c r="K16" s="35"/>
      <c r="L16" s="36"/>
      <c r="M16" s="36"/>
      <c r="N16" s="35"/>
      <c r="O16" s="35"/>
      <c r="P16" s="36"/>
      <c r="Q16" s="35"/>
      <c r="R16" s="38"/>
      <c r="S16" s="39"/>
      <c r="T16" s="21">
        <f t="shared" si="0"/>
        <v>660283.31000000006</v>
      </c>
      <c r="U16" s="22"/>
      <c r="V16" s="22"/>
      <c r="W16" s="22"/>
      <c r="Z16" s="3">
        <f t="shared" si="1"/>
        <v>0</v>
      </c>
      <c r="AA16" s="3">
        <f t="shared" si="2"/>
        <v>0</v>
      </c>
    </row>
    <row r="17" spans="1:27" x14ac:dyDescent="0.25">
      <c r="A17" s="5" t="s">
        <v>33</v>
      </c>
      <c r="B17" s="34" t="s">
        <v>34</v>
      </c>
      <c r="C17" s="17"/>
      <c r="D17" s="18">
        <v>1200</v>
      </c>
      <c r="E17" s="7"/>
      <c r="F17" s="35"/>
      <c r="G17" s="35"/>
      <c r="H17" s="35"/>
      <c r="I17" s="35">
        <v>1200</v>
      </c>
      <c r="J17" s="35"/>
      <c r="K17" s="35"/>
      <c r="L17" s="36"/>
      <c r="M17" s="36"/>
      <c r="N17" s="35"/>
      <c r="O17" s="35"/>
      <c r="P17" s="36"/>
      <c r="Q17" s="35"/>
      <c r="R17" s="38"/>
      <c r="S17" s="39"/>
      <c r="T17" s="21">
        <f t="shared" si="0"/>
        <v>659083.31000000006</v>
      </c>
      <c r="U17" s="22"/>
      <c r="V17" s="22"/>
      <c r="W17" s="22"/>
      <c r="Z17" s="3">
        <f t="shared" si="1"/>
        <v>0</v>
      </c>
      <c r="AA17" s="3">
        <f t="shared" si="2"/>
        <v>0</v>
      </c>
    </row>
    <row r="18" spans="1:27" x14ac:dyDescent="0.25">
      <c r="A18" s="5" t="s">
        <v>35</v>
      </c>
      <c r="B18" s="34" t="s">
        <v>36</v>
      </c>
      <c r="C18" s="17"/>
      <c r="D18" s="18">
        <v>6.5</v>
      </c>
      <c r="E18" s="7"/>
      <c r="F18" s="35"/>
      <c r="G18" s="35">
        <v>6.5</v>
      </c>
      <c r="H18" s="35"/>
      <c r="I18" s="35"/>
      <c r="J18" s="35"/>
      <c r="K18" s="35"/>
      <c r="L18" s="36"/>
      <c r="M18" s="36"/>
      <c r="N18" s="35"/>
      <c r="O18" s="35"/>
      <c r="P18" s="36"/>
      <c r="Q18" s="35"/>
      <c r="R18" s="38"/>
      <c r="S18" s="39"/>
      <c r="T18" s="21">
        <f t="shared" si="0"/>
        <v>659076.81000000006</v>
      </c>
      <c r="U18" s="22"/>
      <c r="V18" s="22"/>
      <c r="W18" s="22"/>
      <c r="Z18" s="3">
        <f t="shared" si="1"/>
        <v>0</v>
      </c>
      <c r="AA18" s="3">
        <f t="shared" si="2"/>
        <v>0</v>
      </c>
    </row>
    <row r="19" spans="1:27" x14ac:dyDescent="0.25">
      <c r="A19" s="5" t="s">
        <v>37</v>
      </c>
      <c r="B19" s="34" t="s">
        <v>38</v>
      </c>
      <c r="C19" s="17">
        <v>60</v>
      </c>
      <c r="D19" s="18"/>
      <c r="E19" s="7"/>
      <c r="F19" s="35"/>
      <c r="G19" s="35"/>
      <c r="H19" s="35"/>
      <c r="I19" s="35"/>
      <c r="J19" s="35"/>
      <c r="K19" s="35"/>
      <c r="L19" s="36">
        <v>-10</v>
      </c>
      <c r="M19" s="36"/>
      <c r="N19" s="37"/>
      <c r="O19" s="35"/>
      <c r="P19" s="36">
        <v>-50</v>
      </c>
      <c r="Q19" s="35"/>
      <c r="R19" s="38"/>
      <c r="S19" s="39"/>
      <c r="T19" s="21">
        <f t="shared" si="0"/>
        <v>659136.81000000006</v>
      </c>
      <c r="U19" s="22"/>
      <c r="V19" s="22"/>
      <c r="W19" s="22"/>
      <c r="Z19" s="3">
        <f t="shared" si="1"/>
        <v>0</v>
      </c>
      <c r="AA19" s="3">
        <f t="shared" si="2"/>
        <v>0</v>
      </c>
    </row>
    <row r="20" spans="1:27" x14ac:dyDescent="0.25">
      <c r="A20" s="5" t="s">
        <v>39</v>
      </c>
      <c r="B20" s="34" t="s">
        <v>40</v>
      </c>
      <c r="C20" s="17"/>
      <c r="D20" s="18">
        <v>6.5</v>
      </c>
      <c r="E20" s="7"/>
      <c r="F20" s="35"/>
      <c r="G20" s="35">
        <v>6.5</v>
      </c>
      <c r="H20" s="35"/>
      <c r="I20" s="35"/>
      <c r="J20" s="35"/>
      <c r="K20" s="35"/>
      <c r="L20" s="36"/>
      <c r="M20" s="36"/>
      <c r="N20" s="37"/>
      <c r="O20" s="35"/>
      <c r="P20" s="36"/>
      <c r="Q20" s="35"/>
      <c r="R20" s="38"/>
      <c r="S20" s="39"/>
      <c r="T20" s="21">
        <f t="shared" si="0"/>
        <v>659130.31000000006</v>
      </c>
      <c r="U20" s="22" t="s">
        <v>41</v>
      </c>
      <c r="V20" s="22"/>
      <c r="W20" s="22"/>
      <c r="Z20" s="3">
        <f t="shared" si="1"/>
        <v>0</v>
      </c>
      <c r="AA20" s="3">
        <f t="shared" si="2"/>
        <v>0</v>
      </c>
    </row>
    <row r="21" spans="1:27" x14ac:dyDescent="0.25">
      <c r="A21" s="5" t="s">
        <v>42</v>
      </c>
      <c r="B21" s="34" t="s">
        <v>43</v>
      </c>
      <c r="C21" s="17"/>
      <c r="D21" s="18">
        <v>6.5</v>
      </c>
      <c r="E21" s="7"/>
      <c r="F21" s="35"/>
      <c r="G21" s="35">
        <v>6.5</v>
      </c>
      <c r="H21" s="35"/>
      <c r="I21" s="35"/>
      <c r="J21" s="35"/>
      <c r="K21" s="35"/>
      <c r="L21" s="36"/>
      <c r="M21" s="36"/>
      <c r="N21" s="37"/>
      <c r="O21" s="35"/>
      <c r="P21" s="36"/>
      <c r="Q21" s="35"/>
      <c r="R21" s="38"/>
      <c r="S21" s="39"/>
      <c r="T21" s="21">
        <f t="shared" si="0"/>
        <v>659123.81000000006</v>
      </c>
      <c r="U21" s="22"/>
      <c r="V21" s="22"/>
      <c r="W21" s="22"/>
      <c r="Z21" s="3">
        <f t="shared" si="1"/>
        <v>0</v>
      </c>
      <c r="AA21" s="3">
        <f t="shared" si="2"/>
        <v>0</v>
      </c>
    </row>
    <row r="22" spans="1:27" x14ac:dyDescent="0.25">
      <c r="A22" s="5" t="s">
        <v>44</v>
      </c>
      <c r="B22" s="34" t="s">
        <v>45</v>
      </c>
      <c r="C22" s="17"/>
      <c r="D22" s="18">
        <v>6.5</v>
      </c>
      <c r="E22" s="7"/>
      <c r="F22" s="35"/>
      <c r="G22" s="35">
        <v>6.5</v>
      </c>
      <c r="H22" s="35"/>
      <c r="I22" s="35"/>
      <c r="J22" s="35"/>
      <c r="K22" s="35"/>
      <c r="L22" s="38"/>
      <c r="M22" s="36"/>
      <c r="N22" s="37"/>
      <c r="O22" s="35"/>
      <c r="P22" s="36"/>
      <c r="Q22" s="35"/>
      <c r="R22" s="38"/>
      <c r="S22" s="39"/>
      <c r="T22" s="21">
        <f t="shared" si="0"/>
        <v>659117.31000000006</v>
      </c>
      <c r="U22" s="22"/>
      <c r="V22" s="22"/>
      <c r="W22" s="22"/>
      <c r="Z22" s="3">
        <f t="shared" si="1"/>
        <v>0</v>
      </c>
      <c r="AA22" s="3">
        <f t="shared" si="2"/>
        <v>0</v>
      </c>
    </row>
    <row r="23" spans="1:27" x14ac:dyDescent="0.25">
      <c r="A23" s="5" t="s">
        <v>46</v>
      </c>
      <c r="B23" s="34" t="s">
        <v>47</v>
      </c>
      <c r="C23" s="17"/>
      <c r="D23" s="18">
        <v>112.5</v>
      </c>
      <c r="E23" s="7"/>
      <c r="F23" s="35"/>
      <c r="G23" s="35"/>
      <c r="H23" s="35">
        <v>112.5</v>
      </c>
      <c r="I23" s="35"/>
      <c r="J23" s="35"/>
      <c r="K23" s="35"/>
      <c r="L23" s="36"/>
      <c r="M23" s="36"/>
      <c r="N23" s="37"/>
      <c r="O23" s="35"/>
      <c r="P23" s="36"/>
      <c r="Q23" s="35"/>
      <c r="R23" s="38"/>
      <c r="S23" s="39"/>
      <c r="T23" s="21">
        <f t="shared" si="0"/>
        <v>659004.81000000006</v>
      </c>
      <c r="U23" s="22"/>
      <c r="V23" s="22"/>
      <c r="W23" s="22"/>
      <c r="Z23" s="3">
        <f t="shared" si="1"/>
        <v>0</v>
      </c>
      <c r="AA23" s="3">
        <f t="shared" si="2"/>
        <v>0</v>
      </c>
    </row>
    <row r="24" spans="1:27" x14ac:dyDescent="0.25">
      <c r="A24" s="5" t="s">
        <v>46</v>
      </c>
      <c r="B24" s="34" t="s">
        <v>48</v>
      </c>
      <c r="C24" s="17"/>
      <c r="D24" s="18">
        <v>75</v>
      </c>
      <c r="E24" s="7"/>
      <c r="F24" s="35"/>
      <c r="G24" s="35"/>
      <c r="H24" s="35">
        <v>75</v>
      </c>
      <c r="I24" s="35"/>
      <c r="J24" s="35"/>
      <c r="K24" s="35"/>
      <c r="L24" s="36"/>
      <c r="M24" s="36"/>
      <c r="N24" s="37"/>
      <c r="O24" s="35"/>
      <c r="P24" s="36"/>
      <c r="Q24" s="35"/>
      <c r="R24" s="38"/>
      <c r="S24" s="39"/>
      <c r="T24" s="21">
        <f t="shared" si="0"/>
        <v>658929.81000000006</v>
      </c>
      <c r="U24" s="22"/>
      <c r="V24" s="22"/>
      <c r="W24" s="22"/>
      <c r="Z24" s="3">
        <f t="shared" si="1"/>
        <v>0</v>
      </c>
      <c r="AA24" s="3">
        <f t="shared" si="2"/>
        <v>0</v>
      </c>
    </row>
    <row r="25" spans="1:27" x14ac:dyDescent="0.25">
      <c r="A25" s="5" t="s">
        <v>49</v>
      </c>
      <c r="B25" s="34" t="s">
        <v>50</v>
      </c>
      <c r="C25" s="17"/>
      <c r="D25" s="18">
        <v>6.5</v>
      </c>
      <c r="E25" s="7"/>
      <c r="F25" s="35"/>
      <c r="G25" s="35">
        <v>6.5</v>
      </c>
      <c r="H25" s="35"/>
      <c r="I25" s="35"/>
      <c r="J25" s="35"/>
      <c r="K25" s="35"/>
      <c r="L25" s="36"/>
      <c r="M25" s="36"/>
      <c r="N25" s="37"/>
      <c r="O25" s="35"/>
      <c r="P25" s="36"/>
      <c r="Q25" s="35"/>
      <c r="R25" s="38"/>
      <c r="S25" s="39"/>
      <c r="T25" s="21">
        <f t="shared" si="0"/>
        <v>658923.31000000006</v>
      </c>
      <c r="U25" s="22" t="s">
        <v>51</v>
      </c>
      <c r="V25" s="22"/>
      <c r="W25" s="22"/>
      <c r="Z25" s="3">
        <f t="shared" si="1"/>
        <v>0</v>
      </c>
      <c r="AA25" s="3">
        <f t="shared" si="2"/>
        <v>0</v>
      </c>
    </row>
    <row r="26" spans="1:27" x14ac:dyDescent="0.25">
      <c r="A26" s="5" t="s">
        <v>52</v>
      </c>
      <c r="B26" s="34" t="s">
        <v>53</v>
      </c>
      <c r="C26" s="17"/>
      <c r="D26" s="18">
        <v>6.5</v>
      </c>
      <c r="E26" s="7"/>
      <c r="F26" s="35"/>
      <c r="G26" s="35">
        <v>6.5</v>
      </c>
      <c r="H26" s="35"/>
      <c r="I26" s="35"/>
      <c r="J26" s="35"/>
      <c r="K26" s="35"/>
      <c r="L26" s="36"/>
      <c r="M26" s="36"/>
      <c r="N26" s="37"/>
      <c r="O26" s="35"/>
      <c r="P26" s="36"/>
      <c r="Q26" s="35"/>
      <c r="R26" s="36"/>
      <c r="S26" s="39"/>
      <c r="T26" s="21">
        <f t="shared" si="0"/>
        <v>658916.81000000006</v>
      </c>
      <c r="U26" s="22"/>
      <c r="V26" s="22"/>
      <c r="W26" s="22"/>
      <c r="Z26" s="3">
        <f t="shared" si="1"/>
        <v>0</v>
      </c>
      <c r="AA26" s="3">
        <f t="shared" si="2"/>
        <v>0</v>
      </c>
    </row>
    <row r="27" spans="1:27" x14ac:dyDescent="0.25">
      <c r="A27" s="5" t="s">
        <v>54</v>
      </c>
      <c r="B27" s="34" t="s">
        <v>38</v>
      </c>
      <c r="C27" s="17">
        <v>31.25</v>
      </c>
      <c r="D27" s="18"/>
      <c r="E27" s="7"/>
      <c r="F27" s="35"/>
      <c r="G27" s="35"/>
      <c r="H27" s="35"/>
      <c r="I27" s="35"/>
      <c r="J27" s="35"/>
      <c r="K27" s="35"/>
      <c r="L27" s="36">
        <v>-31.25</v>
      </c>
      <c r="M27" s="36"/>
      <c r="N27" s="37"/>
      <c r="O27" s="35"/>
      <c r="P27" s="36"/>
      <c r="Q27" s="35"/>
      <c r="R27" s="36"/>
      <c r="S27" s="39"/>
      <c r="T27" s="21">
        <f t="shared" si="0"/>
        <v>658948.06000000006</v>
      </c>
      <c r="U27" s="22"/>
      <c r="V27" s="22"/>
      <c r="W27" s="22"/>
      <c r="Z27" s="3">
        <f t="shared" si="1"/>
        <v>0</v>
      </c>
      <c r="AA27" s="3">
        <f t="shared" si="2"/>
        <v>0</v>
      </c>
    </row>
    <row r="28" spans="1:27" x14ac:dyDescent="0.25">
      <c r="A28" s="5" t="s">
        <v>55</v>
      </c>
      <c r="B28" s="34" t="s">
        <v>56</v>
      </c>
      <c r="C28" s="17"/>
      <c r="D28" s="18">
        <v>60</v>
      </c>
      <c r="E28" s="7"/>
      <c r="F28" s="35"/>
      <c r="G28" s="35"/>
      <c r="H28" s="35">
        <v>60</v>
      </c>
      <c r="I28" s="35"/>
      <c r="J28" s="35"/>
      <c r="K28" s="35"/>
      <c r="L28" s="36"/>
      <c r="M28" s="36"/>
      <c r="N28" s="37"/>
      <c r="O28" s="35"/>
      <c r="P28" s="36"/>
      <c r="Q28" s="35"/>
      <c r="R28" s="38"/>
      <c r="S28" s="39"/>
      <c r="T28" s="21">
        <f t="shared" si="0"/>
        <v>658888.06000000006</v>
      </c>
      <c r="U28" s="22"/>
      <c r="V28" s="22"/>
      <c r="W28" s="22"/>
      <c r="Z28" s="3">
        <f t="shared" si="1"/>
        <v>0</v>
      </c>
      <c r="AA28" s="3">
        <f t="shared" si="2"/>
        <v>0</v>
      </c>
    </row>
    <row r="29" spans="1:27" x14ac:dyDescent="0.25">
      <c r="A29" s="5" t="s">
        <v>57</v>
      </c>
      <c r="B29" s="34" t="s">
        <v>58</v>
      </c>
      <c r="C29" s="17"/>
      <c r="D29" s="18">
        <v>6.5</v>
      </c>
      <c r="E29" s="7"/>
      <c r="F29" s="35"/>
      <c r="G29" s="35">
        <v>6.5</v>
      </c>
      <c r="H29" s="35"/>
      <c r="I29" s="35"/>
      <c r="J29" s="35"/>
      <c r="K29" s="35"/>
      <c r="L29" s="36"/>
      <c r="M29" s="36"/>
      <c r="N29" s="37"/>
      <c r="O29" s="35"/>
      <c r="P29" s="36"/>
      <c r="Q29" s="35"/>
      <c r="R29" s="36"/>
      <c r="S29" s="39"/>
      <c r="T29" s="21">
        <f t="shared" si="0"/>
        <v>658881.56000000006</v>
      </c>
      <c r="U29" s="22" t="s">
        <v>59</v>
      </c>
      <c r="V29" s="22"/>
      <c r="W29" s="22"/>
      <c r="Z29" s="3">
        <f t="shared" si="1"/>
        <v>0</v>
      </c>
      <c r="AA29" s="3">
        <f t="shared" si="2"/>
        <v>0</v>
      </c>
    </row>
    <row r="30" spans="1:27" x14ac:dyDescent="0.25">
      <c r="A30" s="5" t="s">
        <v>60</v>
      </c>
      <c r="B30" s="34" t="s">
        <v>61</v>
      </c>
      <c r="C30" s="17"/>
      <c r="D30" s="18">
        <v>6.5</v>
      </c>
      <c r="E30" s="7"/>
      <c r="F30" s="35"/>
      <c r="G30" s="35">
        <v>6.5</v>
      </c>
      <c r="H30" s="35"/>
      <c r="I30" s="35"/>
      <c r="J30" s="35"/>
      <c r="K30" s="35"/>
      <c r="L30" s="36"/>
      <c r="M30" s="36"/>
      <c r="N30" s="37"/>
      <c r="O30" s="35"/>
      <c r="P30" s="36"/>
      <c r="Q30" s="35"/>
      <c r="R30" s="36"/>
      <c r="S30" s="39"/>
      <c r="T30" s="21">
        <f t="shared" si="0"/>
        <v>658875.06000000006</v>
      </c>
      <c r="U30" s="22" t="s">
        <v>62</v>
      </c>
      <c r="V30" s="22"/>
      <c r="W30" s="22"/>
      <c r="Z30" s="3">
        <f t="shared" si="1"/>
        <v>0</v>
      </c>
      <c r="AA30" s="3">
        <f t="shared" si="2"/>
        <v>0</v>
      </c>
    </row>
    <row r="31" spans="1:27" x14ac:dyDescent="0.25">
      <c r="A31" s="40" t="s">
        <v>63</v>
      </c>
      <c r="B31" s="34" t="s">
        <v>38</v>
      </c>
      <c r="C31" s="17">
        <v>15</v>
      </c>
      <c r="D31" s="18"/>
      <c r="E31" s="7"/>
      <c r="F31" s="35"/>
      <c r="G31" s="35"/>
      <c r="H31" s="35"/>
      <c r="I31" s="35"/>
      <c r="J31" s="35"/>
      <c r="K31" s="35"/>
      <c r="L31" s="36">
        <v>-15</v>
      </c>
      <c r="M31" s="36"/>
      <c r="N31" s="37"/>
      <c r="O31" s="35"/>
      <c r="P31" s="36"/>
      <c r="Q31" s="35"/>
      <c r="R31" s="36"/>
      <c r="S31" s="39"/>
      <c r="T31" s="21">
        <f t="shared" si="0"/>
        <v>658890.06000000006</v>
      </c>
      <c r="U31" s="22"/>
      <c r="V31" s="22"/>
      <c r="W31" s="22"/>
      <c r="Z31" s="3">
        <f t="shared" si="1"/>
        <v>0</v>
      </c>
      <c r="AA31" s="3">
        <f t="shared" si="2"/>
        <v>0</v>
      </c>
    </row>
    <row r="32" spans="1:27" x14ac:dyDescent="0.25">
      <c r="A32" s="5" t="s">
        <v>64</v>
      </c>
      <c r="B32" s="34" t="s">
        <v>65</v>
      </c>
      <c r="C32" s="17"/>
      <c r="D32" s="18">
        <v>6.5</v>
      </c>
      <c r="E32" s="7"/>
      <c r="F32" s="35"/>
      <c r="G32" s="35">
        <v>6.5</v>
      </c>
      <c r="H32" s="35"/>
      <c r="I32" s="35"/>
      <c r="J32" s="35"/>
      <c r="K32" s="35"/>
      <c r="L32" s="36"/>
      <c r="M32" s="36"/>
      <c r="N32" s="37"/>
      <c r="O32" s="35"/>
      <c r="P32" s="36"/>
      <c r="Q32" s="35"/>
      <c r="R32" s="36"/>
      <c r="S32" s="39"/>
      <c r="T32" s="21">
        <f t="shared" si="0"/>
        <v>658883.56000000006</v>
      </c>
      <c r="U32" s="22"/>
      <c r="V32" s="22"/>
      <c r="W32" s="22"/>
      <c r="Z32" s="3">
        <f t="shared" si="1"/>
        <v>0</v>
      </c>
      <c r="AA32" s="3">
        <f t="shared" si="2"/>
        <v>0</v>
      </c>
    </row>
    <row r="33" spans="1:27" x14ac:dyDescent="0.25">
      <c r="A33" s="5" t="s">
        <v>66</v>
      </c>
      <c r="B33" s="34" t="s">
        <v>67</v>
      </c>
      <c r="C33" s="17"/>
      <c r="D33" s="18">
        <v>1914</v>
      </c>
      <c r="E33" s="7"/>
      <c r="F33" s="35"/>
      <c r="G33" s="35"/>
      <c r="H33" s="35">
        <v>1914</v>
      </c>
      <c r="I33" s="35"/>
      <c r="J33" s="35"/>
      <c r="K33" s="35"/>
      <c r="L33" s="38"/>
      <c r="M33" s="36"/>
      <c r="N33" s="37"/>
      <c r="O33" s="35"/>
      <c r="P33" s="36"/>
      <c r="Q33" s="35"/>
      <c r="R33" s="36"/>
      <c r="S33" s="39"/>
      <c r="T33" s="21">
        <f t="shared" si="0"/>
        <v>656969.56000000006</v>
      </c>
      <c r="U33" s="22"/>
      <c r="V33" s="22"/>
      <c r="W33" s="22"/>
      <c r="Z33" s="3">
        <f t="shared" si="1"/>
        <v>0</v>
      </c>
      <c r="AA33" s="3">
        <f t="shared" si="2"/>
        <v>0</v>
      </c>
    </row>
    <row r="34" spans="1:27" x14ac:dyDescent="0.25">
      <c r="A34" s="5" t="s">
        <v>68</v>
      </c>
      <c r="B34" s="34" t="s">
        <v>69</v>
      </c>
      <c r="C34" s="17"/>
      <c r="D34" s="18">
        <v>60</v>
      </c>
      <c r="E34" s="7"/>
      <c r="F34" s="35"/>
      <c r="G34" s="35"/>
      <c r="H34" s="35">
        <v>60</v>
      </c>
      <c r="I34" s="35"/>
      <c r="J34" s="35"/>
      <c r="K34" s="35"/>
      <c r="L34" s="38"/>
      <c r="M34" s="36"/>
      <c r="N34" s="35"/>
      <c r="O34" s="35"/>
      <c r="P34" s="36"/>
      <c r="Q34" s="35"/>
      <c r="R34" s="36"/>
      <c r="S34" s="39"/>
      <c r="T34" s="21">
        <f t="shared" si="0"/>
        <v>656909.56000000006</v>
      </c>
      <c r="U34" s="22"/>
      <c r="V34" s="22"/>
      <c r="W34" s="22"/>
      <c r="Z34" s="3">
        <f t="shared" si="1"/>
        <v>0</v>
      </c>
      <c r="AA34" s="3">
        <f t="shared" si="2"/>
        <v>0</v>
      </c>
    </row>
    <row r="35" spans="1:27" x14ac:dyDescent="0.25">
      <c r="A35" s="5" t="s">
        <v>70</v>
      </c>
      <c r="B35" s="34" t="s">
        <v>71</v>
      </c>
      <c r="C35" s="17"/>
      <c r="D35" s="18">
        <v>6.5</v>
      </c>
      <c r="E35" s="7"/>
      <c r="F35" s="35"/>
      <c r="G35" s="35">
        <v>6.5</v>
      </c>
      <c r="H35" s="35"/>
      <c r="I35" s="35"/>
      <c r="J35" s="35"/>
      <c r="K35" s="35"/>
      <c r="L35" s="36"/>
      <c r="M35" s="36"/>
      <c r="N35" s="37"/>
      <c r="O35" s="35"/>
      <c r="P35" s="36"/>
      <c r="Q35" s="35"/>
      <c r="R35" s="36"/>
      <c r="S35" s="39"/>
      <c r="T35" s="21">
        <f t="shared" si="0"/>
        <v>656903.06000000006</v>
      </c>
      <c r="U35" s="22"/>
      <c r="V35" s="22"/>
      <c r="W35" s="22"/>
      <c r="Z35" s="3">
        <f t="shared" si="1"/>
        <v>0</v>
      </c>
      <c r="AA35" s="3">
        <f t="shared" si="2"/>
        <v>0</v>
      </c>
    </row>
    <row r="36" spans="1:27" x14ac:dyDescent="0.25">
      <c r="A36" s="5" t="s">
        <v>72</v>
      </c>
      <c r="B36" s="34" t="s">
        <v>73</v>
      </c>
      <c r="C36" s="17"/>
      <c r="D36" s="18">
        <v>6.5</v>
      </c>
      <c r="E36" s="7"/>
      <c r="F36" s="35"/>
      <c r="G36" s="35">
        <v>6.5</v>
      </c>
      <c r="H36" s="35"/>
      <c r="I36" s="35"/>
      <c r="J36" s="35"/>
      <c r="K36" s="35"/>
      <c r="L36" s="36"/>
      <c r="M36" s="36"/>
      <c r="N36" s="37"/>
      <c r="O36" s="35"/>
      <c r="P36" s="36"/>
      <c r="Q36" s="35"/>
      <c r="R36" s="36"/>
      <c r="S36" s="39"/>
      <c r="T36" s="60">
        <f t="shared" si="0"/>
        <v>656896.56000000006</v>
      </c>
      <c r="U36" s="22" t="s">
        <v>74</v>
      </c>
      <c r="V36" s="22"/>
      <c r="W36" s="22"/>
      <c r="Z36" s="3">
        <f t="shared" si="1"/>
        <v>0</v>
      </c>
      <c r="AA36" s="3">
        <f t="shared" si="2"/>
        <v>0</v>
      </c>
    </row>
    <row r="37" spans="1:27" x14ac:dyDescent="0.25">
      <c r="A37" s="5" t="s">
        <v>91</v>
      </c>
      <c r="B37" s="34" t="s">
        <v>92</v>
      </c>
      <c r="C37" s="17"/>
      <c r="D37" s="18">
        <v>22000</v>
      </c>
      <c r="E37" s="7"/>
      <c r="F37" s="35"/>
      <c r="G37" s="35"/>
      <c r="H37" s="35"/>
      <c r="I37" s="35"/>
      <c r="J37" s="35"/>
      <c r="K37" s="35"/>
      <c r="L37" s="36"/>
      <c r="M37" s="36"/>
      <c r="N37" s="35"/>
      <c r="O37" s="35"/>
      <c r="P37" s="36"/>
      <c r="Q37" s="35"/>
      <c r="R37" s="38"/>
      <c r="S37" s="39">
        <v>22000</v>
      </c>
      <c r="T37" s="60">
        <f t="shared" si="0"/>
        <v>634896.56000000006</v>
      </c>
      <c r="U37" s="22"/>
      <c r="V37" s="22"/>
      <c r="W37" s="22"/>
      <c r="Z37" s="3">
        <f t="shared" si="1"/>
        <v>0</v>
      </c>
      <c r="AA37" s="3">
        <f t="shared" si="2"/>
        <v>0</v>
      </c>
    </row>
    <row r="38" spans="1:27" x14ac:dyDescent="0.25">
      <c r="A38" s="5" t="s">
        <v>91</v>
      </c>
      <c r="B38" s="34" t="s">
        <v>93</v>
      </c>
      <c r="C38" s="17"/>
      <c r="D38" s="18">
        <v>38000</v>
      </c>
      <c r="E38" s="7"/>
      <c r="F38" s="35"/>
      <c r="G38" s="35"/>
      <c r="H38" s="35"/>
      <c r="I38" s="35"/>
      <c r="J38" s="35"/>
      <c r="K38" s="35"/>
      <c r="L38" s="36"/>
      <c r="M38" s="36"/>
      <c r="N38" s="35"/>
      <c r="O38" s="35"/>
      <c r="P38" s="36"/>
      <c r="Q38" s="35"/>
      <c r="R38" s="38"/>
      <c r="S38" s="39">
        <v>38000</v>
      </c>
      <c r="T38" s="60">
        <f t="shared" si="0"/>
        <v>596896.56000000006</v>
      </c>
      <c r="U38" s="22"/>
      <c r="V38" s="22"/>
      <c r="W38" s="22"/>
      <c r="Z38" s="3">
        <f t="shared" si="1"/>
        <v>0</v>
      </c>
      <c r="AA38" s="3">
        <f t="shared" si="2"/>
        <v>0</v>
      </c>
    </row>
    <row r="39" spans="1:27" x14ac:dyDescent="0.25">
      <c r="A39" s="5"/>
      <c r="B39" s="34"/>
      <c r="C39" s="17"/>
      <c r="D39" s="18"/>
      <c r="E39" s="7"/>
      <c r="F39" s="35"/>
      <c r="G39" s="35"/>
      <c r="H39" s="35"/>
      <c r="I39" s="35"/>
      <c r="J39" s="35"/>
      <c r="K39" s="35"/>
      <c r="L39" s="38"/>
      <c r="M39" s="36"/>
      <c r="N39" s="35"/>
      <c r="O39" s="35"/>
      <c r="P39" s="36"/>
      <c r="Q39" s="35"/>
      <c r="R39" s="36"/>
      <c r="S39" s="39"/>
      <c r="T39" s="21"/>
      <c r="U39" s="22"/>
      <c r="V39" s="22"/>
      <c r="W39" s="22"/>
      <c r="Z39" s="3">
        <f t="shared" si="1"/>
        <v>0</v>
      </c>
      <c r="AA39" s="3">
        <f t="shared" si="2"/>
        <v>0</v>
      </c>
    </row>
    <row r="40" spans="1:27" x14ac:dyDescent="0.25">
      <c r="A40" s="5"/>
      <c r="B40" s="34"/>
      <c r="C40" s="17"/>
      <c r="D40" s="18"/>
      <c r="E40" s="7"/>
      <c r="F40" s="35"/>
      <c r="G40" s="35"/>
      <c r="H40" s="35"/>
      <c r="I40" s="35"/>
      <c r="J40" s="35"/>
      <c r="K40" s="35"/>
      <c r="L40" s="38"/>
      <c r="M40" s="36"/>
      <c r="N40" s="35"/>
      <c r="O40" s="35"/>
      <c r="P40" s="36"/>
      <c r="Q40" s="35"/>
      <c r="R40" s="36"/>
      <c r="S40" s="39"/>
      <c r="T40" s="21"/>
      <c r="U40" s="22"/>
      <c r="V40" s="22"/>
      <c r="W40" s="22"/>
      <c r="Z40" s="3">
        <f t="shared" si="1"/>
        <v>0</v>
      </c>
      <c r="AA40" s="3">
        <f t="shared" si="2"/>
        <v>0</v>
      </c>
    </row>
    <row r="41" spans="1:27" x14ac:dyDescent="0.25">
      <c r="A41" s="5"/>
      <c r="B41" s="34"/>
      <c r="C41" s="17"/>
      <c r="D41" s="18"/>
      <c r="E41" s="7"/>
      <c r="F41" s="35"/>
      <c r="G41" s="35"/>
      <c r="H41" s="35"/>
      <c r="I41" s="35"/>
      <c r="J41" s="35"/>
      <c r="K41" s="35"/>
      <c r="L41" s="36"/>
      <c r="M41" s="36"/>
      <c r="N41" s="35"/>
      <c r="O41" s="35"/>
      <c r="P41" s="36"/>
      <c r="Q41" s="35"/>
      <c r="R41" s="38"/>
      <c r="S41" s="39"/>
      <c r="T41" s="21"/>
      <c r="U41" s="22"/>
      <c r="V41" s="22"/>
      <c r="W41" s="22"/>
    </row>
    <row r="42" spans="1:27" x14ac:dyDescent="0.25">
      <c r="A42" s="5"/>
      <c r="B42" s="34"/>
      <c r="C42" s="17"/>
      <c r="D42" s="18"/>
      <c r="E42" s="7"/>
      <c r="F42" s="35"/>
      <c r="G42" s="35"/>
      <c r="H42" s="35"/>
      <c r="I42" s="35"/>
      <c r="J42" s="35"/>
      <c r="K42" s="35"/>
      <c r="L42" s="38"/>
      <c r="M42" s="36"/>
      <c r="N42" s="35"/>
      <c r="O42" s="35"/>
      <c r="P42" s="36"/>
      <c r="Q42" s="35"/>
      <c r="R42" s="38"/>
      <c r="S42" s="39"/>
      <c r="T42" s="21"/>
      <c r="U42" s="22"/>
      <c r="V42" s="22"/>
      <c r="W42" s="22"/>
    </row>
    <row r="43" spans="1:27" x14ac:dyDescent="0.25">
      <c r="A43" s="5"/>
      <c r="B43" s="34"/>
      <c r="C43" s="17"/>
      <c r="D43" s="18"/>
      <c r="E43" s="7"/>
      <c r="F43" s="35"/>
      <c r="G43" s="35"/>
      <c r="H43" s="35"/>
      <c r="I43" s="35"/>
      <c r="J43" s="35"/>
      <c r="K43" s="35"/>
      <c r="L43" s="36"/>
      <c r="M43" s="36"/>
      <c r="N43" s="35"/>
      <c r="O43" s="35"/>
      <c r="P43" s="36"/>
      <c r="Q43" s="35"/>
      <c r="R43" s="38"/>
      <c r="S43" s="39"/>
      <c r="T43" s="21"/>
      <c r="U43" s="22"/>
      <c r="V43" s="22"/>
      <c r="W43" s="22"/>
    </row>
    <row r="44" spans="1:27" x14ac:dyDescent="0.25">
      <c r="A44" s="5"/>
      <c r="B44" s="34"/>
      <c r="C44" s="17"/>
      <c r="D44" s="18"/>
      <c r="E44" s="7"/>
      <c r="F44" s="35"/>
      <c r="G44" s="35"/>
      <c r="H44" s="35"/>
      <c r="I44" s="35"/>
      <c r="J44" s="35"/>
      <c r="K44" s="35"/>
      <c r="L44" s="36"/>
      <c r="M44" s="36"/>
      <c r="N44" s="35"/>
      <c r="O44" s="35"/>
      <c r="P44" s="36"/>
      <c r="Q44" s="35"/>
      <c r="R44" s="38"/>
      <c r="S44" s="39"/>
      <c r="T44" s="21"/>
      <c r="U44" s="22"/>
      <c r="V44" s="22"/>
      <c r="W44" s="22"/>
    </row>
    <row r="45" spans="1:27" x14ac:dyDescent="0.25">
      <c r="A45" s="5"/>
      <c r="B45" s="34"/>
      <c r="C45" s="17"/>
      <c r="D45" s="18"/>
      <c r="E45" s="7"/>
      <c r="F45" s="35"/>
      <c r="G45" s="35"/>
      <c r="H45" s="35"/>
      <c r="I45" s="35"/>
      <c r="J45" s="35"/>
      <c r="K45" s="35"/>
      <c r="L45" s="36"/>
      <c r="M45" s="36"/>
      <c r="N45" s="35"/>
      <c r="O45" s="35"/>
      <c r="P45" s="36"/>
      <c r="Q45" s="35"/>
      <c r="R45" s="38"/>
      <c r="S45" s="39"/>
      <c r="T45" s="21"/>
      <c r="U45" s="22"/>
      <c r="V45" s="22"/>
      <c r="W45" s="22"/>
    </row>
    <row r="46" spans="1:27" x14ac:dyDescent="0.25">
      <c r="A46" s="5"/>
      <c r="B46" s="34"/>
      <c r="C46" s="17"/>
      <c r="D46" s="18"/>
      <c r="E46" s="7"/>
      <c r="F46" s="35"/>
      <c r="G46" s="35"/>
      <c r="H46" s="35"/>
      <c r="I46" s="35"/>
      <c r="J46" s="35"/>
      <c r="K46" s="35"/>
      <c r="L46" s="36"/>
      <c r="M46" s="36"/>
      <c r="N46" s="35"/>
      <c r="O46" s="35"/>
      <c r="P46" s="36"/>
      <c r="Q46" s="35"/>
      <c r="R46" s="38"/>
      <c r="S46" s="39"/>
      <c r="T46" s="21"/>
      <c r="U46" s="22"/>
      <c r="V46" s="22"/>
      <c r="W46" s="22"/>
    </row>
    <row r="47" spans="1:27" ht="15.75" thickBot="1" x14ac:dyDescent="0.3">
      <c r="A47" s="5"/>
      <c r="B47" s="34"/>
      <c r="C47" s="41"/>
      <c r="D47" s="42"/>
      <c r="E47" s="43"/>
      <c r="F47" s="35"/>
      <c r="G47" s="35"/>
      <c r="H47" s="35"/>
      <c r="I47" s="35"/>
      <c r="J47" s="35"/>
      <c r="K47" s="35"/>
      <c r="L47" s="36"/>
      <c r="M47" s="36"/>
      <c r="N47" s="35"/>
      <c r="O47" s="35"/>
      <c r="P47" s="36"/>
      <c r="Q47" s="35"/>
      <c r="R47" s="36"/>
      <c r="S47" s="44"/>
      <c r="T47" s="45"/>
      <c r="U47" s="22"/>
      <c r="V47" s="22"/>
      <c r="W47" s="22"/>
    </row>
    <row r="48" spans="1:27" ht="15.75" thickBot="1" x14ac:dyDescent="0.3">
      <c r="A48" s="46"/>
      <c r="B48" s="47" t="s">
        <v>75</v>
      </c>
      <c r="C48" s="48">
        <f>SUM(C11:C47)</f>
        <v>442097.42</v>
      </c>
      <c r="D48" s="48">
        <f>SUM(D11:D47)</f>
        <v>63509.5</v>
      </c>
      <c r="E48" s="49">
        <f>SUM(E11:E47)</f>
        <v>0</v>
      </c>
      <c r="F48" s="50">
        <f t="shared" ref="F48:S48" si="3">SUM(F11:F47)</f>
        <v>0</v>
      </c>
      <c r="G48" s="50">
        <f t="shared" si="3"/>
        <v>78</v>
      </c>
      <c r="H48" s="50">
        <f t="shared" si="3"/>
        <v>2231.5</v>
      </c>
      <c r="I48" s="50">
        <f t="shared" si="3"/>
        <v>1200</v>
      </c>
      <c r="J48" s="50">
        <f t="shared" si="3"/>
        <v>0</v>
      </c>
      <c r="K48" s="50">
        <f t="shared" si="3"/>
        <v>0</v>
      </c>
      <c r="L48" s="50">
        <f t="shared" si="3"/>
        <v>-56.25</v>
      </c>
      <c r="M48" s="50">
        <f t="shared" si="3"/>
        <v>0</v>
      </c>
      <c r="N48" s="50">
        <f t="shared" si="3"/>
        <v>0</v>
      </c>
      <c r="O48" s="50">
        <f t="shared" si="3"/>
        <v>-372.17</v>
      </c>
      <c r="P48" s="50">
        <f t="shared" si="3"/>
        <v>-50</v>
      </c>
      <c r="Q48" s="50">
        <f>SUM(Q11:Q47)</f>
        <v>-441619</v>
      </c>
      <c r="R48" s="51">
        <f t="shared" si="3"/>
        <v>0</v>
      </c>
      <c r="S48" s="48">
        <f t="shared" si="3"/>
        <v>60000</v>
      </c>
      <c r="T48" s="52"/>
      <c r="U48" s="7"/>
      <c r="V48" s="22"/>
      <c r="W48" s="22"/>
      <c r="Z48" s="3">
        <f>C48+F48+K48+L48+M48+O48+P48+Q48</f>
        <v>0</v>
      </c>
      <c r="AA48" s="3">
        <f>-D48+E48+G48+H48+I48+J48+N48+R48+S48</f>
        <v>0</v>
      </c>
    </row>
    <row r="49" spans="1:23" ht="15.75" thickTop="1" x14ac:dyDescent="0.25">
      <c r="A49" s="46"/>
      <c r="B49" s="47"/>
      <c r="C49" s="53" t="s">
        <v>76</v>
      </c>
      <c r="D49" s="53" t="s">
        <v>77</v>
      </c>
      <c r="E49" s="53" t="s">
        <v>77</v>
      </c>
      <c r="F49" s="53" t="s">
        <v>76</v>
      </c>
      <c r="G49" s="53" t="s">
        <v>77</v>
      </c>
      <c r="H49" s="53" t="s">
        <v>77</v>
      </c>
      <c r="I49" s="53" t="s">
        <v>77</v>
      </c>
      <c r="J49" s="53" t="s">
        <v>77</v>
      </c>
      <c r="K49" s="53" t="s">
        <v>76</v>
      </c>
      <c r="L49" s="53" t="s">
        <v>76</v>
      </c>
      <c r="M49" s="53" t="s">
        <v>76</v>
      </c>
      <c r="N49" s="53" t="s">
        <v>77</v>
      </c>
      <c r="O49" s="53" t="s">
        <v>76</v>
      </c>
      <c r="P49" s="53" t="s">
        <v>76</v>
      </c>
      <c r="Q49" s="53" t="s">
        <v>76</v>
      </c>
      <c r="R49" s="53" t="s">
        <v>77</v>
      </c>
      <c r="S49" s="53" t="s">
        <v>77</v>
      </c>
      <c r="T49" s="52"/>
      <c r="U49" s="7"/>
      <c r="V49" s="22"/>
      <c r="W49" s="22"/>
    </row>
    <row r="50" spans="1:23" x14ac:dyDescent="0.2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5" t="s">
        <v>78</v>
      </c>
      <c r="Q50" s="54"/>
      <c r="R50" s="54"/>
      <c r="S50" s="54"/>
      <c r="T50" s="54"/>
      <c r="U50" s="54"/>
      <c r="V50" s="54"/>
    </row>
    <row r="51" spans="1:23" x14ac:dyDescent="0.25">
      <c r="P51" s="56"/>
    </row>
    <row r="52" spans="1:23" x14ac:dyDescent="0.25">
      <c r="B52" t="s">
        <v>79</v>
      </c>
      <c r="C52" s="57" t="str">
        <f>IF(ROUND(C48+F48+K48+L48+M48+O48+P48+Q48,3)=0, "okay", "Investigate err")</f>
        <v>okay</v>
      </c>
    </row>
    <row r="53" spans="1:23" x14ac:dyDescent="0.25">
      <c r="B53" t="s">
        <v>80</v>
      </c>
      <c r="C53" s="57" t="str">
        <f>IF(ROUND(D48-E48-G48-H48-I48-J48-N48-R48-S48,3)=0, "okay", "Investigate err")</f>
        <v>okay</v>
      </c>
    </row>
    <row r="54" spans="1:23" x14ac:dyDescent="0.25">
      <c r="B54" t="s">
        <v>81</v>
      </c>
    </row>
    <row r="55" spans="1:23" x14ac:dyDescent="0.25">
      <c r="B55" s="58" t="s">
        <v>82</v>
      </c>
      <c r="C55" s="3">
        <f>T11</f>
        <v>218308.64</v>
      </c>
      <c r="F55" t="s">
        <v>83</v>
      </c>
    </row>
    <row r="56" spans="1:23" x14ac:dyDescent="0.25">
      <c r="B56" s="58" t="s">
        <v>84</v>
      </c>
      <c r="C56" s="3">
        <f>C48</f>
        <v>442097.42</v>
      </c>
      <c r="F56" s="59" t="s">
        <v>85</v>
      </c>
      <c r="G56" t="s">
        <v>86</v>
      </c>
    </row>
    <row r="57" spans="1:23" x14ac:dyDescent="0.25">
      <c r="B57" s="58" t="s">
        <v>87</v>
      </c>
      <c r="C57" s="3">
        <f>-1*D48</f>
        <v>-63509.5</v>
      </c>
      <c r="G57" t="s">
        <v>88</v>
      </c>
    </row>
    <row r="58" spans="1:23" x14ac:dyDescent="0.25">
      <c r="B58" s="58" t="s">
        <v>89</v>
      </c>
      <c r="C58" s="3">
        <f>SUM(C55:C57)</f>
        <v>596896.56000000006</v>
      </c>
    </row>
    <row r="63" spans="1:23" x14ac:dyDescent="0.25">
      <c r="B63" s="3"/>
    </row>
  </sheetData>
  <mergeCells count="4">
    <mergeCell ref="A1:S1"/>
    <mergeCell ref="B4:S4"/>
    <mergeCell ref="B5:S5"/>
    <mergeCell ref="B6:S6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2020-2021</vt:lpstr>
      <vt:lpstr>'2020-2021'!Print_Area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Matt-New</dc:creator>
  <cp:lastModifiedBy>Matt-New</cp:lastModifiedBy>
  <dcterms:created xsi:type="dcterms:W3CDTF">2021-05-27T10:13:14Z</dcterms:created>
  <dcterms:modified xsi:type="dcterms:W3CDTF">2021-05-27T11:27:12Z</dcterms:modified>
</cp:coreProperties>
</file>