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ebRqK2qV5eHcCwxFDhPeiLitI2w=="/>
    </ext>
  </extLst>
</workbook>
</file>

<file path=xl/sharedStrings.xml><?xml version="1.0" encoding="utf-8"?>
<sst xmlns="http://schemas.openxmlformats.org/spreadsheetml/2006/main" count="73" uniqueCount="70">
  <si>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</si>
  <si>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</si>
  <si>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</si>
  <si>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</si>
  <si>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</si>
  <si>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</si>
  <si>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</si>
  <si>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</si>
  <si>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</si>
  <si>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</si>
  <si>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split</t>
  </si>
  <si>
    <t>Scheme Name</t>
  </si>
  <si>
    <t>Indus Associates Limited ORBS</t>
  </si>
  <si>
    <t>Cash RBS Bank</t>
  </si>
  <si>
    <t>PSTR</t>
  </si>
  <si>
    <t>55-58 Stratford Street</t>
  </si>
  <si>
    <t>y</t>
  </si>
  <si>
    <t>Principle Employer / Admin</t>
  </si>
  <si>
    <t>Total Debts</t>
  </si>
  <si>
    <t>Admin ID: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</si>
  <si>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</si>
  <si>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</si>
  <si>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</si>
  <si>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</si>
  <si>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</si>
  <si>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</si>
  <si>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</si>
  <si>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</si>
  <si>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</si>
  <si>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</si>
  <si>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</si>
  <si>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bank interest</t>
  </si>
  <si>
    <t>Mortgage</t>
  </si>
  <si>
    <t>Zafar Chaudhary Drawdown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</si>
  <si>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</si>
  <si>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</si>
  <si>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</si>
  <si>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</si>
  <si>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</si>
  <si>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</si>
  <si>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Debt 1 - Zafar Chaudhary</t>
  </si>
  <si>
    <t>Transfers In</t>
  </si>
  <si>
    <t>July</t>
  </si>
  <si>
    <t>Debt 2 - Zafar Chaudhary</t>
  </si>
  <si>
    <t>Capital Sums Borrowed</t>
  </si>
  <si>
    <t>August</t>
  </si>
  <si>
    <t>Debt 1 - Tariq Areehy</t>
  </si>
  <si>
    <t>Loan repayments In (Capital Only)</t>
  </si>
  <si>
    <t>September</t>
  </si>
  <si>
    <t>Debt 2 - Tariq Areehy</t>
  </si>
  <si>
    <t>OUT</t>
  </si>
  <si>
    <t>October</t>
  </si>
  <si>
    <t>Debt 1 - Nahid Areehy</t>
  </si>
  <si>
    <t>Transfer Out</t>
  </si>
  <si>
    <t>November</t>
  </si>
  <si>
    <t>Debt 2 - Nahid Areehy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</si>
  <si>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</si>
  <si>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</si>
  <si>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</si>
  <si>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</si>
  <si>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</si>
  <si>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</si>
  <si>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</si>
  <si>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</si>
  <si>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</si>
  <si>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</si>
  <si>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</si>
  <si>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00007400000ROSEINNES</t>
  </si>
  <si>
    <t>VIR11223320012319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</si>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</sst>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]#,##0.00"/>
    <numFmt numFmtId="169" formatCode="[$£-809]#,##0.00"/>
    <numFmt numFmtId="170" formatCode="_-[$£-809]* #,##0.00_-;\-[$£-809]* #,##0.00_-;_-[$£-809]* &quot;-&quot;??_-;_-@"/>
    <numFmt numFmtId="171" formatCode="mm/dd/yy"/>
    <numFmt numFmtId="172" formatCode="d mmm yy"/>
    <numFmt numFmtId="173" formatCode="dd/m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000000"/>
      <name val="Docs-Calibri"/>
    </font>
    <font>
      <b/>
      <sz val="11.0"/>
      <color theme="1"/>
      <name val="Calibri"/>
    </font>
    <font>
      <sz val="11.0"/>
      <color theme="1"/>
      <name val="Calibri"/>
    </font>
    <font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4" numFmtId="0" xfId="0" applyFont="1"/>
    <xf borderId="0" fillId="0" fontId="4" numFmtId="165" xfId="0" applyAlignment="1" applyFont="1" applyNumberFormat="1">
      <alignment horizontal="center" readingOrder="0"/>
    </xf>
    <xf borderId="3" fillId="0" fontId="0" numFmtId="0" xfId="0" applyAlignment="1" applyBorder="1" applyFont="1">
      <alignment readingOrder="0" vertical="bottom"/>
    </xf>
    <xf borderId="4" fillId="0" fontId="0" numFmtId="165" xfId="0" applyAlignment="1" applyBorder="1" applyFont="1" applyNumberFormat="1">
      <alignment horizontal="center"/>
    </xf>
    <xf borderId="4" fillId="0" fontId="0" numFmtId="165" xfId="0" applyAlignment="1" applyBorder="1" applyFont="1" applyNumberFormat="1">
      <alignment horizontal="center" readingOrder="0"/>
    </xf>
    <xf borderId="5" fillId="0" fontId="0" numFmtId="165" xfId="0" applyAlignment="1" applyBorder="1" applyFont="1" applyNumberFormat="1">
      <alignment horizontal="center"/>
    </xf>
    <xf borderId="5" fillId="2" fontId="0" numFmtId="166" xfId="0" applyAlignment="1" applyBorder="1" applyFill="1" applyFont="1" applyNumberFormat="1">
      <alignment horizontal="left"/>
    </xf>
    <xf borderId="4" fillId="0" fontId="0" numFmtId="167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0" fillId="0" fontId="3" numFmtId="2" xfId="0" applyFont="1" applyNumberFormat="1"/>
    <xf borderId="0" fillId="0" fontId="4" numFmtId="165" xfId="0" applyAlignment="1" applyFont="1" applyNumberFormat="1">
      <alignment horizontal="center"/>
    </xf>
    <xf borderId="5" fillId="2" fontId="5" numFmtId="165" xfId="0" applyAlignment="1" applyBorder="1" applyFont="1" applyNumberFormat="1">
      <alignment horizontal="left" readingOrder="0"/>
    </xf>
    <xf borderId="4" fillId="0" fontId="0" numFmtId="165" xfId="0" applyAlignment="1" applyBorder="1" applyFont="1" applyNumberFormat="1">
      <alignment horizontal="center" vertical="bottom"/>
    </xf>
    <xf borderId="4" fillId="0" fontId="0" numFmtId="164" xfId="0" applyAlignment="1" applyBorder="1" applyFont="1" applyNumberFormat="1">
      <alignment horizontal="center" vertical="bottom"/>
    </xf>
    <xf borderId="5" fillId="0" fontId="0" numFmtId="166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readingOrder="0" vertical="bottom"/>
    </xf>
    <xf borderId="5" fillId="0" fontId="0" numFmtId="166" xfId="0" applyAlignment="1" applyBorder="1" applyFont="1" applyNumberFormat="1">
      <alignment horizontal="center" readingOrder="0"/>
    </xf>
    <xf borderId="5" fillId="0" fontId="0" numFmtId="0" xfId="0" applyAlignment="1" applyBorder="1" applyFont="1">
      <alignment horizontal="left" readingOrder="0"/>
    </xf>
    <xf borderId="6" fillId="0" fontId="0" numFmtId="166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vertical="bottom"/>
    </xf>
    <xf borderId="5" fillId="0" fontId="3" numFmtId="0" xfId="0" applyAlignment="1" applyBorder="1" applyFont="1">
      <alignment readingOrder="0"/>
    </xf>
    <xf borderId="5" fillId="0" fontId="3" numFmtId="0" xfId="0" applyBorder="1" applyFont="1"/>
    <xf borderId="5" fillId="0" fontId="3" numFmtId="168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 vertical="bottom"/>
    </xf>
    <xf borderId="0" fillId="0" fontId="4" numFmtId="169" xfId="0" applyAlignment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5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0" numFmtId="165" xfId="0" applyAlignment="1" applyFont="1" applyNumberFormat="1">
      <alignment horizontal="center"/>
    </xf>
    <xf borderId="0" fillId="0" fontId="0" numFmtId="164" xfId="0" applyFont="1" applyNumberFormat="1"/>
    <xf borderId="0" fillId="0" fontId="0" numFmtId="0" xfId="0" applyFont="1"/>
    <xf borderId="0" fillId="0" fontId="4" numFmtId="0" xfId="0" applyAlignment="1" applyFont="1">
      <alignment shrinkToFit="0" wrapText="1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horizontal="left" readingOrder="0" shrinkToFit="0" wrapText="1"/>
    </xf>
    <xf borderId="0" fillId="0" fontId="7" numFmtId="166" xfId="0" applyAlignment="1" applyFont="1" applyNumberFormat="1">
      <alignment horizontal="left" readingOrder="0" shrinkToFit="0" vertical="bottom" wrapText="0"/>
    </xf>
    <xf borderId="0" fillId="0" fontId="3" numFmtId="0" xfId="0" applyAlignment="1" applyFont="1">
      <alignment horizontal="left"/>
    </xf>
    <xf borderId="0" fillId="0" fontId="0" numFmtId="166" xfId="0" applyAlignment="1" applyFont="1" applyNumberFormat="1">
      <alignment readingOrder="0" shrinkToFit="0" vertical="bottom" wrapText="0"/>
    </xf>
    <xf borderId="0" fillId="0" fontId="7" numFmtId="170" xfId="0" applyAlignment="1" applyFont="1" applyNumberFormat="1">
      <alignment horizontal="center" readingOrder="0" vertical="bottom"/>
    </xf>
    <xf borderId="0" fillId="0" fontId="3" numFmtId="171" xfId="0" applyAlignment="1" applyFont="1" applyNumberFormat="1">
      <alignment horizontal="left" readingOrder="0"/>
    </xf>
    <xf borderId="0" fillId="0" fontId="3" numFmtId="168" xfId="0" applyFont="1" applyNumberFormat="1"/>
    <xf borderId="0" fillId="0" fontId="0" numFmtId="170" xfId="0" applyAlignment="1" applyFont="1" applyNumberFormat="1">
      <alignment horizontal="center" readingOrder="0" vertical="bottom"/>
    </xf>
    <xf borderId="0" fillId="0" fontId="0" numFmtId="170" xfId="0" applyAlignment="1" applyFont="1" applyNumberFormat="1">
      <alignment readingOrder="0"/>
    </xf>
    <xf borderId="0" fillId="0" fontId="0" numFmtId="166" xfId="0" applyAlignment="1" applyFont="1" applyNumberFormat="1">
      <alignment shrinkToFit="0" vertical="bottom" wrapText="0"/>
    </xf>
    <xf borderId="0" fillId="0" fontId="7" numFmtId="17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0" numFmtId="0" xfId="0" applyAlignment="1" applyBorder="1" applyFont="1">
      <alignment readingOrder="0" vertical="bottom"/>
    </xf>
    <xf borderId="5" fillId="0" fontId="3" numFmtId="168" xfId="0" applyAlignment="1" applyBorder="1" applyFont="1" applyNumberFormat="1">
      <alignment readingOrder="0"/>
    </xf>
    <xf borderId="0" fillId="0" fontId="3" numFmtId="168" xfId="0" applyAlignment="1" applyFont="1" applyNumberFormat="1">
      <alignment readingOrder="0"/>
    </xf>
    <xf borderId="0" fillId="0" fontId="0" numFmtId="168" xfId="0" applyAlignment="1" applyFont="1" applyNumberFormat="1">
      <alignment readingOrder="0"/>
    </xf>
    <xf borderId="0" fillId="0" fontId="0" numFmtId="170" xfId="0" applyFont="1" applyNumberFormat="1"/>
    <xf borderId="14" fillId="0" fontId="0" numFmtId="165" xfId="0" applyAlignment="1" applyBorder="1" applyFont="1" applyNumberFormat="1">
      <alignment horizontal="center"/>
    </xf>
    <xf borderId="0" fillId="0" fontId="0" numFmtId="168" xfId="0" applyFont="1" applyNumberFormat="1"/>
    <xf borderId="0" fillId="0" fontId="4" numFmtId="170" xfId="0" applyFont="1" applyNumberFormat="1"/>
    <xf borderId="15" fillId="0" fontId="0" numFmtId="165" xfId="0" applyAlignment="1" applyBorder="1" applyFont="1" applyNumberFormat="1">
      <alignment horizontal="center"/>
    </xf>
    <xf borderId="0" fillId="0" fontId="8" numFmtId="0" xfId="0" applyFont="1"/>
    <xf borderId="0" fillId="0" fontId="8" numFmtId="4" xfId="0" applyFont="1" applyNumberFormat="1"/>
    <xf borderId="0" fillId="0" fontId="8" numFmtId="172" xfId="0" applyFont="1" applyNumberFormat="1"/>
    <xf borderId="0" fillId="0" fontId="3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173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23.29"/>
    <col customWidth="1" min="6" max="6" width="22.29"/>
    <col customWidth="1" min="7" max="7" width="11.57"/>
    <col customWidth="1" min="8" max="8" width="12.71"/>
    <col customWidth="1" min="9" max="9" width="25.29"/>
    <col customWidth="1" min="10" max="10" width="12.86"/>
    <col customWidth="1" min="11" max="11" width="15.29"/>
    <col customWidth="1" min="12" max="12" width="12.43"/>
  </cols>
  <sheetData>
    <row r="1">
      <c r="A1" s="1" t="s">
        <v>0</v>
      </c>
      <c r="B1" s="2">
        <v>44291.0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</row>
    <row r="2">
      <c r="A2" s="6" t="s">
        <v>11</v>
      </c>
      <c r="B2" s="7" t="s">
        <v>12</v>
      </c>
      <c r="C2" s="8" t="s">
        <v>13</v>
      </c>
      <c r="D2" s="9"/>
      <c r="E2" s="10">
        <f>240606.65+360.69</f>
        <v>240967.34</v>
      </c>
      <c r="F2" s="10">
        <v>197056.7</v>
      </c>
      <c r="G2" s="11"/>
      <c r="H2" s="11"/>
      <c r="I2" s="12"/>
      <c r="J2" s="13"/>
      <c r="K2" s="14">
        <f>F30</f>
        <v>157.32</v>
      </c>
      <c r="L2" s="15"/>
    </row>
    <row r="3">
      <c r="A3" s="6" t="s">
        <v>14</v>
      </c>
      <c r="B3" s="16"/>
      <c r="C3" s="17" t="s">
        <v>15</v>
      </c>
      <c r="D3" s="10" t="s">
        <v>16</v>
      </c>
      <c r="E3" s="10">
        <v>525000.0</v>
      </c>
      <c r="F3" s="9"/>
      <c r="G3" s="18"/>
      <c r="H3" s="19"/>
      <c r="I3" s="20"/>
      <c r="J3" s="20"/>
      <c r="K3" s="21">
        <v>19750.0</v>
      </c>
      <c r="L3" s="15"/>
    </row>
    <row r="4">
      <c r="A4" s="6" t="s">
        <v>17</v>
      </c>
      <c r="B4" s="16"/>
      <c r="C4" s="22" t="s">
        <v>18</v>
      </c>
      <c r="D4" s="10" t="s">
        <v>16</v>
      </c>
      <c r="E4" s="10">
        <f>sum(K19:K24)</f>
        <v>482150.05</v>
      </c>
      <c r="F4" s="9"/>
      <c r="G4" s="18"/>
      <c r="H4" s="19"/>
      <c r="I4" s="23">
        <v>64268.77</v>
      </c>
      <c r="J4" s="20"/>
      <c r="K4" s="21">
        <v>19210.71</v>
      </c>
      <c r="L4" s="15"/>
    </row>
    <row r="5">
      <c r="A5" s="6" t="s">
        <v>19</v>
      </c>
      <c r="B5" s="16"/>
      <c r="C5" s="24"/>
      <c r="D5" s="9"/>
      <c r="E5" s="10"/>
      <c r="F5" s="9"/>
      <c r="G5" s="9"/>
      <c r="H5" s="25"/>
      <c r="I5" s="25"/>
      <c r="J5" s="25"/>
      <c r="K5" s="25"/>
      <c r="L5" s="15"/>
    </row>
    <row r="6">
      <c r="A6" s="6"/>
      <c r="B6" s="26"/>
      <c r="C6" s="27"/>
      <c r="D6" s="28"/>
      <c r="E6" s="29"/>
      <c r="F6" s="28"/>
      <c r="G6" s="28"/>
      <c r="H6" s="28"/>
      <c r="I6" s="28"/>
      <c r="J6" s="28"/>
      <c r="K6" s="28"/>
      <c r="L6" s="15"/>
    </row>
    <row r="7">
      <c r="A7" s="6"/>
      <c r="B7" s="30"/>
      <c r="C7" s="27"/>
      <c r="D7" s="28"/>
      <c r="E7" s="29"/>
      <c r="F7" s="28"/>
      <c r="G7" s="28"/>
      <c r="H7" s="28"/>
      <c r="I7" s="28"/>
      <c r="J7" s="28"/>
      <c r="K7" s="28"/>
      <c r="L7" s="15"/>
    </row>
    <row r="8">
      <c r="A8" s="6"/>
      <c r="B8" s="16"/>
      <c r="C8" s="27"/>
      <c r="D8" s="28"/>
      <c r="E8" s="29"/>
      <c r="F8" s="28"/>
      <c r="G8" s="28"/>
      <c r="H8" s="28"/>
      <c r="I8" s="28"/>
      <c r="J8" s="28"/>
      <c r="K8" s="28"/>
      <c r="L8" s="15"/>
    </row>
    <row r="9">
      <c r="A9" s="6"/>
      <c r="B9" s="16"/>
      <c r="C9" s="27"/>
      <c r="D9" s="28"/>
      <c r="E9" s="29"/>
      <c r="F9" s="28"/>
      <c r="G9" s="28"/>
      <c r="H9" s="28"/>
      <c r="I9" s="28"/>
      <c r="J9" s="28"/>
      <c r="K9" s="28"/>
      <c r="L9" s="15"/>
    </row>
    <row r="10">
      <c r="A10" s="6" t="s">
        <v>20</v>
      </c>
      <c r="B10" s="16"/>
      <c r="C10" s="28"/>
      <c r="D10" s="28"/>
      <c r="E10" s="28"/>
      <c r="F10" s="28"/>
      <c r="G10" s="28"/>
      <c r="H10" s="28"/>
      <c r="I10" s="28"/>
      <c r="J10" s="28"/>
      <c r="K10" s="28"/>
    </row>
    <row r="11">
      <c r="A11" s="6" t="s">
        <v>20</v>
      </c>
      <c r="B11" s="31"/>
      <c r="C11" s="32" t="s">
        <v>21</v>
      </c>
      <c r="D11" s="33"/>
      <c r="E11" s="34">
        <f>E3+E4</f>
        <v>1007150.05</v>
      </c>
      <c r="F11" s="34"/>
      <c r="G11" s="34"/>
      <c r="H11" s="34"/>
      <c r="I11" s="34" t="str">
        <f t="shared" ref="I11:I12" si="1">I3</f>
        <v/>
      </c>
      <c r="J11" s="34"/>
      <c r="K11" s="34">
        <f t="shared" ref="K11:K12" si="2">K3</f>
        <v>19750</v>
      </c>
    </row>
    <row r="12">
      <c r="A12" s="6" t="s">
        <v>22</v>
      </c>
      <c r="B12" s="31"/>
      <c r="C12" s="35" t="s">
        <v>23</v>
      </c>
      <c r="D12" s="36"/>
      <c r="E12" s="37"/>
      <c r="F12" s="37">
        <f>SUM(F3:F5)</f>
        <v>0</v>
      </c>
      <c r="G12" s="37"/>
      <c r="H12" s="37"/>
      <c r="I12" s="37">
        <f t="shared" si="1"/>
        <v>64268.77</v>
      </c>
      <c r="J12" s="37"/>
      <c r="K12" s="37">
        <f t="shared" si="2"/>
        <v>19210.71</v>
      </c>
    </row>
    <row r="13">
      <c r="A13" s="6" t="s">
        <v>24</v>
      </c>
      <c r="B13" s="16"/>
      <c r="C13" s="38" t="s">
        <v>25</v>
      </c>
      <c r="D13" s="39" t="str">
        <f t="shared" ref="D13:G13" si="3">D2</f>
        <v/>
      </c>
      <c r="E13" s="39">
        <f t="shared" si="3"/>
        <v>240967.34</v>
      </c>
      <c r="F13" s="40">
        <f t="shared" si="3"/>
        <v>197056.7</v>
      </c>
      <c r="G13" s="40" t="str">
        <f t="shared" si="3"/>
        <v/>
      </c>
      <c r="H13" s="40"/>
      <c r="I13" s="40" t="str">
        <f>I2</f>
        <v/>
      </c>
      <c r="J13" s="40"/>
      <c r="K13" s="40">
        <f>K2</f>
        <v>157.32</v>
      </c>
    </row>
    <row r="14">
      <c r="A14" s="6" t="s">
        <v>26</v>
      </c>
      <c r="B14" s="41"/>
      <c r="C14" s="42" t="s">
        <v>27</v>
      </c>
      <c r="D14" s="43">
        <f t="shared" ref="D14:G14" si="4">SUM(D11:D13)</f>
        <v>0</v>
      </c>
      <c r="E14" s="43">
        <f t="shared" si="4"/>
        <v>1248117.39</v>
      </c>
      <c r="F14" s="43">
        <f t="shared" si="4"/>
        <v>197056.7</v>
      </c>
      <c r="G14" s="43">
        <f t="shared" si="4"/>
        <v>0</v>
      </c>
      <c r="H14" s="43"/>
      <c r="I14" s="43">
        <f>SUM(I11:I13)</f>
        <v>64268.77</v>
      </c>
      <c r="J14" s="43"/>
      <c r="K14" s="43">
        <f>SUM(K11:K12)</f>
        <v>38960.71</v>
      </c>
    </row>
    <row r="15">
      <c r="A15" s="6" t="s">
        <v>28</v>
      </c>
      <c r="B15" s="44"/>
      <c r="J15" s="45"/>
    </row>
    <row r="16">
      <c r="A16" s="46" t="s">
        <v>29</v>
      </c>
      <c r="B16" s="44">
        <v>0.0</v>
      </c>
      <c r="D16" s="47"/>
      <c r="E16" s="48" t="s">
        <v>30</v>
      </c>
      <c r="F16" s="49" t="s">
        <v>31</v>
      </c>
      <c r="G16" s="50" t="s">
        <v>32</v>
      </c>
      <c r="H16" s="51"/>
      <c r="I16" s="52" t="s">
        <v>33</v>
      </c>
      <c r="J16" s="53">
        <v>-24000.0</v>
      </c>
      <c r="K16" s="54">
        <v>43837.0</v>
      </c>
    </row>
    <row r="17">
      <c r="A17" s="46" t="s">
        <v>34</v>
      </c>
      <c r="B17" s="44">
        <v>0.0</v>
      </c>
      <c r="D17" s="5" t="s">
        <v>35</v>
      </c>
      <c r="E17" s="55"/>
      <c r="F17" s="56">
        <v>40.23</v>
      </c>
      <c r="G17" s="57">
        <v>1838.8</v>
      </c>
      <c r="H17" s="56"/>
      <c r="I17" s="58"/>
      <c r="J17" s="59"/>
      <c r="K17" s="60"/>
    </row>
    <row r="18">
      <c r="A18" s="46" t="s">
        <v>36</v>
      </c>
      <c r="B18" s="44">
        <v>0.0</v>
      </c>
      <c r="D18" s="61" t="s">
        <v>37</v>
      </c>
      <c r="E18" s="55"/>
      <c r="F18" s="56">
        <v>38.56</v>
      </c>
      <c r="G18" s="57">
        <v>1838.8</v>
      </c>
      <c r="H18" s="56"/>
      <c r="I18" s="58"/>
      <c r="J18" s="59"/>
      <c r="K18" s="60"/>
    </row>
    <row r="19">
      <c r="A19" s="46" t="s">
        <v>38</v>
      </c>
      <c r="B19" s="44">
        <v>0.0</v>
      </c>
      <c r="D19" s="61" t="s">
        <v>39</v>
      </c>
      <c r="E19" s="55"/>
      <c r="F19" s="56">
        <v>42.81</v>
      </c>
      <c r="G19" s="57">
        <v>1838.8</v>
      </c>
      <c r="H19" s="56"/>
      <c r="I19" s="62" t="s">
        <v>40</v>
      </c>
      <c r="J19" s="11"/>
      <c r="K19" s="63">
        <v>76182.4</v>
      </c>
    </row>
    <row r="20">
      <c r="A20" s="46" t="s">
        <v>41</v>
      </c>
      <c r="B20" s="44">
        <v>0.0</v>
      </c>
      <c r="D20" s="61" t="s">
        <v>42</v>
      </c>
      <c r="E20" s="64">
        <v>3721.6</v>
      </c>
      <c r="F20" s="56">
        <v>19.19</v>
      </c>
      <c r="G20" s="57">
        <v>1838.8</v>
      </c>
      <c r="H20" s="56"/>
      <c r="I20" s="24" t="s">
        <v>43</v>
      </c>
      <c r="J20" s="11"/>
      <c r="K20" s="63">
        <v>87796.83</v>
      </c>
    </row>
    <row r="21" ht="15.75" customHeight="1">
      <c r="A21" s="46" t="s">
        <v>44</v>
      </c>
      <c r="B21" s="44">
        <v>0.0</v>
      </c>
      <c r="D21" s="61" t="s">
        <v>45</v>
      </c>
      <c r="E21" s="64">
        <v>3811.2</v>
      </c>
      <c r="F21" s="56">
        <v>1.98</v>
      </c>
      <c r="G21" s="57">
        <v>1838.8</v>
      </c>
      <c r="H21" s="56"/>
      <c r="I21" s="27" t="s">
        <v>46</v>
      </c>
      <c r="J21" s="28"/>
      <c r="K21" s="63">
        <v>68297.6</v>
      </c>
    </row>
    <row r="22" ht="15.75" customHeight="1">
      <c r="A22" s="46" t="s">
        <v>47</v>
      </c>
      <c r="B22" s="44">
        <v>0.0</v>
      </c>
      <c r="D22" s="61" t="s">
        <v>48</v>
      </c>
      <c r="E22" s="55"/>
      <c r="F22" s="57">
        <v>2.29</v>
      </c>
      <c r="G22" s="57">
        <v>1838.8</v>
      </c>
      <c r="H22" s="57"/>
      <c r="I22" s="27" t="s">
        <v>49</v>
      </c>
      <c r="J22" s="28"/>
      <c r="K22" s="63">
        <v>78709.95</v>
      </c>
    </row>
    <row r="23" ht="15.75" customHeight="1">
      <c r="A23" s="6" t="s">
        <v>50</v>
      </c>
      <c r="B23" s="44"/>
      <c r="D23" s="61" t="s">
        <v>51</v>
      </c>
      <c r="E23" s="65"/>
      <c r="F23" s="57">
        <v>2.06</v>
      </c>
      <c r="G23" s="57">
        <v>1838.8</v>
      </c>
      <c r="H23" s="66"/>
      <c r="I23" s="27" t="s">
        <v>52</v>
      </c>
      <c r="J23" s="28"/>
      <c r="K23" s="63">
        <v>79520.0</v>
      </c>
    </row>
    <row r="24" ht="15.75" customHeight="1">
      <c r="A24" s="46" t="s">
        <v>53</v>
      </c>
      <c r="B24" s="44">
        <v>0.0</v>
      </c>
      <c r="D24" s="61" t="s">
        <v>54</v>
      </c>
      <c r="E24" s="65">
        <v>29.0</v>
      </c>
      <c r="F24" s="57">
        <v>2.11</v>
      </c>
      <c r="G24" s="57">
        <v>1838.8</v>
      </c>
      <c r="H24" s="66"/>
      <c r="I24" s="27" t="s">
        <v>55</v>
      </c>
      <c r="J24" s="28"/>
      <c r="K24" s="63">
        <v>91643.27</v>
      </c>
      <c r="L24" s="55">
        <f>sum(K19:K24)</f>
        <v>482150.05</v>
      </c>
    </row>
    <row r="25" ht="15.75" customHeight="1">
      <c r="A25" s="46" t="s">
        <v>56</v>
      </c>
      <c r="B25" s="44">
        <v>0.0</v>
      </c>
      <c r="D25" s="61" t="s">
        <v>57</v>
      </c>
      <c r="E25" s="65"/>
      <c r="F25" s="57">
        <v>2.09</v>
      </c>
      <c r="G25" s="57">
        <v>1838.8</v>
      </c>
      <c r="H25" s="66"/>
      <c r="I25" s="66"/>
    </row>
    <row r="26" ht="15.75" customHeight="1">
      <c r="A26" s="46" t="s">
        <v>58</v>
      </c>
      <c r="B26" s="44">
        <v>0.0</v>
      </c>
      <c r="D26" s="61" t="s">
        <v>59</v>
      </c>
      <c r="E26" s="65"/>
      <c r="F26" s="57">
        <v>1.95</v>
      </c>
      <c r="G26" s="57">
        <v>1838.8</v>
      </c>
      <c r="H26" s="66"/>
      <c r="I26" s="66"/>
    </row>
    <row r="27" ht="15.75" customHeight="1">
      <c r="A27" s="46" t="s">
        <v>60</v>
      </c>
      <c r="B27" s="44">
        <v>0.0</v>
      </c>
      <c r="D27" s="61" t="s">
        <v>61</v>
      </c>
      <c r="E27" s="65"/>
      <c r="F27" s="57">
        <v>1.87</v>
      </c>
      <c r="G27" s="57">
        <v>1838.8</v>
      </c>
      <c r="H27" s="66"/>
      <c r="I27" s="66"/>
    </row>
    <row r="28" ht="15.75" customHeight="1">
      <c r="A28" s="46" t="s">
        <v>62</v>
      </c>
      <c r="B28" s="44">
        <v>0.0</v>
      </c>
      <c r="D28" s="61" t="s">
        <v>63</v>
      </c>
      <c r="E28" s="65"/>
      <c r="F28" s="57">
        <v>2.18</v>
      </c>
      <c r="G28" s="57">
        <v>1838.8</v>
      </c>
      <c r="H28" s="66"/>
      <c r="I28" s="66"/>
    </row>
    <row r="29" ht="15.75" customHeight="1">
      <c r="A29" s="46" t="s">
        <v>64</v>
      </c>
      <c r="B29" s="67">
        <f>E30+G30</f>
        <v>29627.4</v>
      </c>
      <c r="D29" s="61" t="s">
        <v>35</v>
      </c>
      <c r="E29" s="68"/>
      <c r="F29" s="66"/>
      <c r="G29" s="66"/>
      <c r="H29" s="66"/>
      <c r="I29" s="66"/>
    </row>
    <row r="30" ht="15.75" customHeight="1">
      <c r="A30" s="5" t="s">
        <v>65</v>
      </c>
      <c r="B30" s="44">
        <f>SUM(B16:B29)</f>
        <v>29627.4</v>
      </c>
      <c r="E30" s="69">
        <f t="shared" ref="E30:G30" si="5">SUM(E17:E29)</f>
        <v>7561.8</v>
      </c>
      <c r="F30" s="69">
        <f t="shared" si="5"/>
        <v>157.32</v>
      </c>
      <c r="G30" s="69">
        <f t="shared" si="5"/>
        <v>22065.6</v>
      </c>
      <c r="H30" s="69"/>
      <c r="I30" s="69"/>
      <c r="J30" s="69"/>
      <c r="K30" s="69"/>
    </row>
    <row r="31" ht="15.75" customHeight="1">
      <c r="A31" s="61" t="s">
        <v>66</v>
      </c>
      <c r="B31" s="70">
        <f>E14</f>
        <v>1248117.39</v>
      </c>
      <c r="C31" s="71"/>
      <c r="E31" s="71"/>
    </row>
    <row r="32" ht="15.75" customHeight="1">
      <c r="C32" s="71"/>
      <c r="D32" s="72"/>
      <c r="E32" s="73"/>
    </row>
    <row r="33" ht="15.75" customHeight="1"/>
    <row r="34" ht="15.75" customHeight="1"/>
    <row r="35" ht="15.75" customHeight="1">
      <c r="B35" s="74"/>
    </row>
    <row r="36" ht="15.75" customHeight="1">
      <c r="B36" s="74"/>
    </row>
    <row r="37" ht="15.75" customHeight="1">
      <c r="B37" s="74"/>
    </row>
    <row r="38" ht="15.75" customHeight="1"/>
    <row r="39" ht="15.75" customHeight="1">
      <c r="B39" s="74"/>
    </row>
    <row r="40" ht="15.75" customHeight="1">
      <c r="A40" s="75"/>
      <c r="B40" s="7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1">
      <c r="A1" s="77">
        <v>43927.0</v>
      </c>
      <c r="B1" s="77">
        <v>44292.0</v>
      </c>
      <c r="C1" s="78" t="s">
        <v>67</v>
      </c>
      <c r="D1" s="78" t="s">
        <v>68</v>
      </c>
      <c r="E1" s="78" t="s">
        <v>69</v>
      </c>
      <c r="F1" s="79">
        <v>360.69</v>
      </c>
      <c r="G1" s="78"/>
      <c r="H1" s="78"/>
      <c r="I1" s="78"/>
      <c r="J1" s="78"/>
      <c r="K1" s="78"/>
      <c r="L1" s="78"/>
      <c r="M1" s="79">
        <v>360.69</v>
      </c>
      <c r="N1" s="78"/>
      <c r="O1" s="80" t="b">
        <v>1</v>
      </c>
      <c r="P1" s="79">
        <v>360.69</v>
      </c>
      <c r="Q1" s="78"/>
      <c r="R1" s="78"/>
      <c r="S1" s="78"/>
    </row>
    <row r="2">
      <c r="A2" s="77"/>
      <c r="B2" s="78"/>
      <c r="C2" s="78"/>
      <c r="D2" s="81"/>
      <c r="E2" s="78"/>
      <c r="F2" s="78"/>
      <c r="G2" s="78"/>
      <c r="H2" s="78"/>
      <c r="I2" s="78"/>
      <c r="J2" s="81"/>
    </row>
    <row r="3">
      <c r="A3" s="77"/>
      <c r="B3" s="78"/>
      <c r="C3" s="78"/>
      <c r="D3" s="81"/>
      <c r="E3" s="77"/>
      <c r="F3" s="77"/>
      <c r="G3" s="78"/>
      <c r="H3" s="78"/>
      <c r="I3" s="79"/>
      <c r="J3" s="79"/>
    </row>
    <row r="4">
      <c r="A4" s="77"/>
      <c r="B4" s="78"/>
      <c r="C4" s="78"/>
      <c r="D4" s="81"/>
      <c r="E4" s="77"/>
      <c r="F4" s="77"/>
      <c r="G4" s="78"/>
      <c r="H4" s="78"/>
      <c r="I4" s="81"/>
      <c r="J4" s="7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