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F\Folglade SSAS\Tax Returns\Fund Split\"/>
    </mc:Choice>
  </mc:AlternateContent>
  <xr:revisionPtr revIDLastSave="0" documentId="10_ncr:8100000_{FA212D83-738F-4BB3-8376-84AC389B8A6A}" xr6:coauthVersionLast="34" xr6:coauthVersionMax="34" xr10:uidLastSave="{00000000-0000-0000-0000-000000000000}"/>
  <bookViews>
    <workbookView xWindow="0" yWindow="0" windowWidth="18870" windowHeight="7650" xr2:uid="{A33E8804-44A0-4923-A752-22AAA00401B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5" i="1" l="1"/>
  <c r="E234" i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168" i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125" i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83" i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8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M12" i="1"/>
  <c r="K12" i="1"/>
  <c r="G6" i="1"/>
  <c r="D3" i="1"/>
  <c r="D4" i="1" l="1"/>
  <c r="F3" i="1"/>
  <c r="F4" i="1" l="1"/>
  <c r="D5" i="1"/>
  <c r="P3" i="1"/>
  <c r="O4" i="1" s="1"/>
  <c r="J3" i="1"/>
  <c r="I4" i="1" l="1"/>
  <c r="O5" i="1"/>
  <c r="P4" i="1"/>
  <c r="D6" i="1"/>
  <c r="F5" i="1"/>
  <c r="H5" i="1" s="1"/>
  <c r="O6" i="1" l="1"/>
  <c r="P5" i="1"/>
  <c r="I5" i="1"/>
  <c r="J4" i="1"/>
  <c r="D7" i="1"/>
  <c r="F6" i="1"/>
  <c r="H6" i="1" s="1"/>
  <c r="G7" i="1" l="1"/>
  <c r="I6" i="1"/>
  <c r="J5" i="1"/>
  <c r="D8" i="1"/>
  <c r="F7" i="1"/>
  <c r="P6" i="1"/>
  <c r="O7" i="1" s="1"/>
  <c r="P7" i="1" l="1"/>
  <c r="O8" i="1" s="1"/>
  <c r="D9" i="1"/>
  <c r="F8" i="1"/>
  <c r="H7" i="1"/>
  <c r="J6" i="1"/>
  <c r="I7" i="1" l="1"/>
  <c r="P8" i="1"/>
  <c r="O9" i="1" s="1"/>
  <c r="J7" i="1"/>
  <c r="D10" i="1"/>
  <c r="F9" i="1"/>
  <c r="G8" i="1"/>
  <c r="P9" i="1" l="1"/>
  <c r="O10" i="1" s="1"/>
  <c r="I8" i="1"/>
  <c r="D11" i="1"/>
  <c r="F10" i="1"/>
  <c r="H8" i="1"/>
  <c r="P10" i="1" l="1"/>
  <c r="O11" i="1"/>
  <c r="F11" i="1"/>
  <c r="N11" i="1" s="1"/>
  <c r="D12" i="1"/>
  <c r="J8" i="1"/>
  <c r="G9" i="1"/>
  <c r="H9" i="1" l="1"/>
  <c r="F12" i="1"/>
  <c r="D13" i="1"/>
  <c r="I9" i="1"/>
  <c r="O12" i="1"/>
  <c r="P11" i="1"/>
  <c r="L12" i="1" l="1"/>
  <c r="K13" i="1" s="1"/>
  <c r="N12" i="1"/>
  <c r="M13" i="1" s="1"/>
  <c r="P12" i="1"/>
  <c r="O13" i="1" s="1"/>
  <c r="J9" i="1"/>
  <c r="F13" i="1"/>
  <c r="D14" i="1"/>
  <c r="G10" i="1"/>
  <c r="P13" i="1" l="1"/>
  <c r="O14" i="1"/>
  <c r="G11" i="1"/>
  <c r="H10" i="1"/>
  <c r="D15" i="1"/>
  <c r="F14" i="1"/>
  <c r="I10" i="1"/>
  <c r="N13" i="1"/>
  <c r="M14" i="1" s="1"/>
  <c r="L13" i="1"/>
  <c r="K14" i="1" s="1"/>
  <c r="L14" i="1" l="1"/>
  <c r="I11" i="1"/>
  <c r="J10" i="1"/>
  <c r="G12" i="1"/>
  <c r="H11" i="1"/>
  <c r="N14" i="1"/>
  <c r="F15" i="1"/>
  <c r="D16" i="1"/>
  <c r="P14" i="1"/>
  <c r="F16" i="1" l="1"/>
  <c r="D17" i="1"/>
  <c r="J11" i="1"/>
  <c r="I12" i="1"/>
  <c r="M15" i="1"/>
  <c r="N15" i="1" s="1"/>
  <c r="O15" i="1"/>
  <c r="P15" i="1" s="1"/>
  <c r="K15" i="1"/>
  <c r="L15" i="1" s="1"/>
  <c r="H12" i="1"/>
  <c r="G13" i="1" l="1"/>
  <c r="J12" i="1"/>
  <c r="I13" i="1" s="1"/>
  <c r="F17" i="1"/>
  <c r="D18" i="1"/>
  <c r="H13" i="1"/>
  <c r="K16" i="1"/>
  <c r="L16" i="1" s="1"/>
  <c r="O16" i="1"/>
  <c r="P16" i="1" s="1"/>
  <c r="M16" i="1"/>
  <c r="N16" i="1" s="1"/>
  <c r="J13" i="1" l="1"/>
  <c r="I14" i="1"/>
  <c r="J14" i="1" s="1"/>
  <c r="I15" i="1" s="1"/>
  <c r="J15" i="1" s="1"/>
  <c r="I16" i="1" s="1"/>
  <c r="J16" i="1" s="1"/>
  <c r="I17" i="1" s="1"/>
  <c r="J17" i="1" s="1"/>
  <c r="D19" i="1"/>
  <c r="F18" i="1"/>
  <c r="G14" i="1"/>
  <c r="M17" i="1"/>
  <c r="N17" i="1" s="1"/>
  <c r="K17" i="1"/>
  <c r="L17" i="1" s="1"/>
  <c r="O17" i="1"/>
  <c r="P17" i="1" s="1"/>
  <c r="O18" i="1" l="1"/>
  <c r="P18" i="1" s="1"/>
  <c r="K18" i="1"/>
  <c r="L18" i="1" s="1"/>
  <c r="M18" i="1"/>
  <c r="N18" i="1" s="1"/>
  <c r="I18" i="1"/>
  <c r="J18" i="1" s="1"/>
  <c r="H14" i="1"/>
  <c r="F19" i="1"/>
  <c r="D20" i="1"/>
  <c r="O19" i="1" l="1"/>
  <c r="P19" i="1" s="1"/>
  <c r="K19" i="1"/>
  <c r="L19" i="1" s="1"/>
  <c r="I19" i="1"/>
  <c r="J19" i="1" s="1"/>
  <c r="M19" i="1"/>
  <c r="N19" i="1" s="1"/>
  <c r="G15" i="1"/>
  <c r="D21" i="1"/>
  <c r="F20" i="1"/>
  <c r="H15" i="1" l="1"/>
  <c r="F21" i="1"/>
  <c r="D22" i="1"/>
  <c r="M20" i="1"/>
  <c r="N20" i="1" s="1"/>
  <c r="I20" i="1"/>
  <c r="J20" i="1" s="1"/>
  <c r="O20" i="1"/>
  <c r="P20" i="1" s="1"/>
  <c r="K20" i="1"/>
  <c r="L20" i="1" s="1"/>
  <c r="G16" i="1" l="1"/>
  <c r="D23" i="1"/>
  <c r="F22" i="1"/>
  <c r="M21" i="1"/>
  <c r="N21" i="1" s="1"/>
  <c r="I21" i="1"/>
  <c r="J21" i="1" s="1"/>
  <c r="K21" i="1"/>
  <c r="L21" i="1" s="1"/>
  <c r="O21" i="1"/>
  <c r="P21" i="1" s="1"/>
  <c r="H16" i="1" l="1"/>
  <c r="O22" i="1"/>
  <c r="P22" i="1" s="1"/>
  <c r="K22" i="1"/>
  <c r="L22" i="1" s="1"/>
  <c r="M22" i="1"/>
  <c r="N22" i="1" s="1"/>
  <c r="I22" i="1"/>
  <c r="J22" i="1" s="1"/>
  <c r="F23" i="1"/>
  <c r="D24" i="1"/>
  <c r="O23" i="1" l="1"/>
  <c r="P23" i="1" s="1"/>
  <c r="K23" i="1"/>
  <c r="L23" i="1" s="1"/>
  <c r="M23" i="1"/>
  <c r="N23" i="1" s="1"/>
  <c r="I23" i="1"/>
  <c r="J23" i="1" s="1"/>
  <c r="D25" i="1"/>
  <c r="F24" i="1"/>
  <c r="G17" i="1"/>
  <c r="M24" i="1" l="1"/>
  <c r="N24" i="1" s="1"/>
  <c r="I24" i="1"/>
  <c r="J24" i="1" s="1"/>
  <c r="O24" i="1"/>
  <c r="P24" i="1" s="1"/>
  <c r="K24" i="1"/>
  <c r="L24" i="1" s="1"/>
  <c r="F25" i="1"/>
  <c r="D26" i="1"/>
  <c r="H17" i="1"/>
  <c r="D27" i="1" l="1"/>
  <c r="F26" i="1"/>
  <c r="G18" i="1"/>
  <c r="M25" i="1"/>
  <c r="N25" i="1" s="1"/>
  <c r="I25" i="1"/>
  <c r="J25" i="1" s="1"/>
  <c r="O25" i="1"/>
  <c r="P25" i="1" s="1"/>
  <c r="K25" i="1"/>
  <c r="L25" i="1" s="1"/>
  <c r="H18" i="1" l="1"/>
  <c r="O26" i="1"/>
  <c r="P26" i="1" s="1"/>
  <c r="K26" i="1"/>
  <c r="L26" i="1" s="1"/>
  <c r="M26" i="1"/>
  <c r="N26" i="1" s="1"/>
  <c r="I26" i="1"/>
  <c r="J26" i="1" s="1"/>
  <c r="F27" i="1"/>
  <c r="D28" i="1"/>
  <c r="O27" i="1" l="1"/>
  <c r="P27" i="1" s="1"/>
  <c r="K27" i="1"/>
  <c r="L27" i="1" s="1"/>
  <c r="I27" i="1"/>
  <c r="J27" i="1" s="1"/>
  <c r="M27" i="1"/>
  <c r="N27" i="1" s="1"/>
  <c r="G19" i="1"/>
  <c r="D29" i="1"/>
  <c r="F28" i="1"/>
  <c r="H19" i="1" l="1"/>
  <c r="F29" i="1"/>
  <c r="D30" i="1"/>
  <c r="M28" i="1"/>
  <c r="N28" i="1" s="1"/>
  <c r="I28" i="1"/>
  <c r="J28" i="1" s="1"/>
  <c r="O28" i="1"/>
  <c r="P28" i="1" s="1"/>
  <c r="K28" i="1"/>
  <c r="L28" i="1" s="1"/>
  <c r="D31" i="1" l="1"/>
  <c r="F30" i="1"/>
  <c r="M29" i="1"/>
  <c r="N29" i="1" s="1"/>
  <c r="I29" i="1"/>
  <c r="J29" i="1" s="1"/>
  <c r="K29" i="1"/>
  <c r="L29" i="1" s="1"/>
  <c r="O29" i="1"/>
  <c r="P29" i="1" s="1"/>
  <c r="G20" i="1"/>
  <c r="O30" i="1" l="1"/>
  <c r="P30" i="1" s="1"/>
  <c r="K30" i="1"/>
  <c r="L30" i="1" s="1"/>
  <c r="M30" i="1"/>
  <c r="N30" i="1" s="1"/>
  <c r="I30" i="1"/>
  <c r="J30" i="1" s="1"/>
  <c r="H20" i="1"/>
  <c r="F31" i="1"/>
  <c r="D32" i="1"/>
  <c r="G21" i="1" l="1"/>
  <c r="O31" i="1"/>
  <c r="P31" i="1" s="1"/>
  <c r="K31" i="1"/>
  <c r="L31" i="1" s="1"/>
  <c r="M31" i="1"/>
  <c r="N31" i="1" s="1"/>
  <c r="I31" i="1"/>
  <c r="J31" i="1" s="1"/>
  <c r="D33" i="1"/>
  <c r="F32" i="1"/>
  <c r="F33" i="1" l="1"/>
  <c r="D34" i="1"/>
  <c r="H21" i="1"/>
  <c r="M32" i="1"/>
  <c r="N32" i="1" s="1"/>
  <c r="I32" i="1"/>
  <c r="J32" i="1" s="1"/>
  <c r="O32" i="1"/>
  <c r="P32" i="1" s="1"/>
  <c r="K32" i="1"/>
  <c r="L32" i="1" s="1"/>
  <c r="G22" i="1" l="1"/>
  <c r="D35" i="1"/>
  <c r="F34" i="1"/>
  <c r="M33" i="1"/>
  <c r="N33" i="1" s="1"/>
  <c r="I33" i="1"/>
  <c r="J33" i="1" s="1"/>
  <c r="O33" i="1"/>
  <c r="P33" i="1" s="1"/>
  <c r="K33" i="1"/>
  <c r="L33" i="1" s="1"/>
  <c r="O34" i="1" l="1"/>
  <c r="P34" i="1" s="1"/>
  <c r="K34" i="1"/>
  <c r="L34" i="1" s="1"/>
  <c r="M34" i="1"/>
  <c r="N34" i="1" s="1"/>
  <c r="I34" i="1"/>
  <c r="J34" i="1" s="1"/>
  <c r="F35" i="1"/>
  <c r="D36" i="1"/>
  <c r="H22" i="1"/>
  <c r="D37" i="1" l="1"/>
  <c r="F36" i="1"/>
  <c r="O35" i="1"/>
  <c r="P35" i="1" s="1"/>
  <c r="K35" i="1"/>
  <c r="L35" i="1" s="1"/>
  <c r="I35" i="1"/>
  <c r="J35" i="1" s="1"/>
  <c r="M35" i="1"/>
  <c r="N35" i="1" s="1"/>
  <c r="G23" i="1"/>
  <c r="M36" i="1" l="1"/>
  <c r="N36" i="1" s="1"/>
  <c r="I36" i="1"/>
  <c r="J36" i="1" s="1"/>
  <c r="O36" i="1"/>
  <c r="P36" i="1" s="1"/>
  <c r="K36" i="1"/>
  <c r="L36" i="1" s="1"/>
  <c r="H23" i="1"/>
  <c r="F37" i="1"/>
  <c r="D38" i="1"/>
  <c r="M37" i="1" l="1"/>
  <c r="N37" i="1" s="1"/>
  <c r="I37" i="1"/>
  <c r="J37" i="1" s="1"/>
  <c r="K37" i="1"/>
  <c r="L37" i="1" s="1"/>
  <c r="O37" i="1"/>
  <c r="P37" i="1" s="1"/>
  <c r="G24" i="1"/>
  <c r="D39" i="1"/>
  <c r="F38" i="1"/>
  <c r="F39" i="1" l="1"/>
  <c r="D40" i="1"/>
  <c r="H24" i="1"/>
  <c r="O38" i="1"/>
  <c r="P38" i="1" s="1"/>
  <c r="K38" i="1"/>
  <c r="L38" i="1" s="1"/>
  <c r="M38" i="1"/>
  <c r="N38" i="1" s="1"/>
  <c r="I38" i="1"/>
  <c r="J38" i="1" s="1"/>
  <c r="G25" i="1" l="1"/>
  <c r="D41" i="1"/>
  <c r="F40" i="1"/>
  <c r="O39" i="1"/>
  <c r="P39" i="1" s="1"/>
  <c r="K39" i="1"/>
  <c r="L39" i="1" s="1"/>
  <c r="M39" i="1"/>
  <c r="N39" i="1" s="1"/>
  <c r="I39" i="1"/>
  <c r="J39" i="1" s="1"/>
  <c r="M40" i="1" l="1"/>
  <c r="N40" i="1" s="1"/>
  <c r="I40" i="1"/>
  <c r="J40" i="1" s="1"/>
  <c r="O40" i="1"/>
  <c r="P40" i="1" s="1"/>
  <c r="K40" i="1"/>
  <c r="L40" i="1" s="1"/>
  <c r="F41" i="1"/>
  <c r="D42" i="1"/>
  <c r="H25" i="1"/>
  <c r="G26" i="1" l="1"/>
  <c r="D43" i="1"/>
  <c r="F42" i="1"/>
  <c r="M41" i="1"/>
  <c r="N41" i="1" s="1"/>
  <c r="O41" i="1"/>
  <c r="P41" i="1" s="1"/>
  <c r="K41" i="1"/>
  <c r="L41" i="1" s="1"/>
  <c r="I41" i="1"/>
  <c r="J41" i="1" s="1"/>
  <c r="O42" i="1" l="1"/>
  <c r="P42" i="1" s="1"/>
  <c r="K42" i="1"/>
  <c r="L42" i="1" s="1"/>
  <c r="M42" i="1"/>
  <c r="N42" i="1" s="1"/>
  <c r="I42" i="1"/>
  <c r="J42" i="1" s="1"/>
  <c r="F43" i="1"/>
  <c r="D44" i="1"/>
  <c r="H26" i="1"/>
  <c r="D45" i="1" l="1"/>
  <c r="F44" i="1"/>
  <c r="M43" i="1"/>
  <c r="N43" i="1" s="1"/>
  <c r="I43" i="1"/>
  <c r="J43" i="1" s="1"/>
  <c r="O43" i="1"/>
  <c r="P43" i="1" s="1"/>
  <c r="K43" i="1"/>
  <c r="L43" i="1" s="1"/>
  <c r="G27" i="1"/>
  <c r="M44" i="1" l="1"/>
  <c r="N44" i="1" s="1"/>
  <c r="I44" i="1"/>
  <c r="J44" i="1" s="1"/>
  <c r="O44" i="1"/>
  <c r="P44" i="1" s="1"/>
  <c r="K44" i="1"/>
  <c r="L44" i="1" s="1"/>
  <c r="H27" i="1"/>
  <c r="F45" i="1"/>
  <c r="D46" i="1"/>
  <c r="O45" i="1" l="1"/>
  <c r="P45" i="1" s="1"/>
  <c r="K45" i="1"/>
  <c r="L45" i="1" s="1"/>
  <c r="M45" i="1"/>
  <c r="N45" i="1" s="1"/>
  <c r="I45" i="1"/>
  <c r="J45" i="1" s="1"/>
  <c r="G28" i="1"/>
  <c r="D47" i="1"/>
  <c r="F46" i="1"/>
  <c r="F47" i="1" l="1"/>
  <c r="D48" i="1"/>
  <c r="H28" i="1"/>
  <c r="O46" i="1"/>
  <c r="P46" i="1" s="1"/>
  <c r="K46" i="1"/>
  <c r="L46" i="1" s="1"/>
  <c r="M46" i="1"/>
  <c r="N46" i="1" s="1"/>
  <c r="I46" i="1"/>
  <c r="J46" i="1" s="1"/>
  <c r="G29" i="1" l="1"/>
  <c r="D49" i="1"/>
  <c r="F48" i="1"/>
  <c r="M47" i="1"/>
  <c r="N47" i="1" s="1"/>
  <c r="I47" i="1"/>
  <c r="J47" i="1" s="1"/>
  <c r="O47" i="1"/>
  <c r="P47" i="1" s="1"/>
  <c r="K47" i="1"/>
  <c r="L47" i="1" s="1"/>
  <c r="M48" i="1" l="1"/>
  <c r="N48" i="1" s="1"/>
  <c r="I48" i="1"/>
  <c r="J48" i="1" s="1"/>
  <c r="O48" i="1"/>
  <c r="P48" i="1" s="1"/>
  <c r="K48" i="1"/>
  <c r="L48" i="1" s="1"/>
  <c r="F49" i="1"/>
  <c r="D50" i="1"/>
  <c r="H29" i="1"/>
  <c r="G30" i="1" l="1"/>
  <c r="D51" i="1"/>
  <c r="F50" i="1"/>
  <c r="O49" i="1"/>
  <c r="P49" i="1" s="1"/>
  <c r="K49" i="1"/>
  <c r="L49" i="1" s="1"/>
  <c r="M49" i="1"/>
  <c r="N49" i="1" s="1"/>
  <c r="I49" i="1"/>
  <c r="J49" i="1" s="1"/>
  <c r="O50" i="1" l="1"/>
  <c r="P50" i="1" s="1"/>
  <c r="K50" i="1"/>
  <c r="L50" i="1" s="1"/>
  <c r="M50" i="1"/>
  <c r="N50" i="1" s="1"/>
  <c r="I50" i="1"/>
  <c r="J50" i="1" s="1"/>
  <c r="F51" i="1"/>
  <c r="D52" i="1"/>
  <c r="H30" i="1"/>
  <c r="D53" i="1" l="1"/>
  <c r="F52" i="1"/>
  <c r="M51" i="1"/>
  <c r="N51" i="1" s="1"/>
  <c r="I51" i="1"/>
  <c r="J51" i="1" s="1"/>
  <c r="O51" i="1"/>
  <c r="P51" i="1" s="1"/>
  <c r="K51" i="1"/>
  <c r="L51" i="1" s="1"/>
  <c r="G31" i="1"/>
  <c r="M52" i="1" l="1"/>
  <c r="N52" i="1" s="1"/>
  <c r="I52" i="1"/>
  <c r="J52" i="1" s="1"/>
  <c r="O52" i="1"/>
  <c r="P52" i="1" s="1"/>
  <c r="K52" i="1"/>
  <c r="L52" i="1" s="1"/>
  <c r="H31" i="1"/>
  <c r="F53" i="1"/>
  <c r="D54" i="1"/>
  <c r="D55" i="1" l="1"/>
  <c r="F54" i="1"/>
  <c r="O53" i="1"/>
  <c r="P53" i="1" s="1"/>
  <c r="K53" i="1"/>
  <c r="L53" i="1" s="1"/>
  <c r="M53" i="1"/>
  <c r="N53" i="1" s="1"/>
  <c r="I53" i="1"/>
  <c r="J53" i="1" s="1"/>
  <c r="G32" i="1"/>
  <c r="M54" i="1" l="1"/>
  <c r="N54" i="1" s="1"/>
  <c r="O54" i="1"/>
  <c r="P54" i="1" s="1"/>
  <c r="I54" i="1"/>
  <c r="J54" i="1" s="1"/>
  <c r="K54" i="1"/>
  <c r="L54" i="1" s="1"/>
  <c r="H32" i="1"/>
  <c r="D56" i="1"/>
  <c r="F55" i="1"/>
  <c r="F56" i="1" l="1"/>
  <c r="D57" i="1"/>
  <c r="G33" i="1"/>
  <c r="M55" i="1"/>
  <c r="N55" i="1" s="1"/>
  <c r="I55" i="1"/>
  <c r="J55" i="1" s="1"/>
  <c r="K55" i="1"/>
  <c r="L55" i="1" s="1"/>
  <c r="O55" i="1"/>
  <c r="P55" i="1" s="1"/>
  <c r="H33" i="1" l="1"/>
  <c r="D58" i="1"/>
  <c r="F57" i="1"/>
  <c r="O56" i="1"/>
  <c r="P56" i="1" s="1"/>
  <c r="I56" i="1"/>
  <c r="J56" i="1" s="1"/>
  <c r="K56" i="1"/>
  <c r="L56" i="1" s="1"/>
  <c r="M56" i="1"/>
  <c r="N56" i="1" s="1"/>
  <c r="O57" i="1" l="1"/>
  <c r="P57" i="1" s="1"/>
  <c r="K57" i="1"/>
  <c r="L57" i="1" s="1"/>
  <c r="M57" i="1"/>
  <c r="N57" i="1" s="1"/>
  <c r="I57" i="1"/>
  <c r="J57" i="1" s="1"/>
  <c r="F58" i="1"/>
  <c r="D59" i="1"/>
  <c r="G34" i="1"/>
  <c r="D60" i="1" l="1"/>
  <c r="F59" i="1"/>
  <c r="K58" i="1"/>
  <c r="L58" i="1" s="1"/>
  <c r="I58" i="1"/>
  <c r="J58" i="1" s="1"/>
  <c r="M58" i="1"/>
  <c r="N58" i="1" s="1"/>
  <c r="O58" i="1"/>
  <c r="P58" i="1" s="1"/>
  <c r="H34" i="1"/>
  <c r="M59" i="1" l="1"/>
  <c r="N59" i="1" s="1"/>
  <c r="I59" i="1"/>
  <c r="J59" i="1" s="1"/>
  <c r="O59" i="1"/>
  <c r="P59" i="1" s="1"/>
  <c r="K59" i="1"/>
  <c r="L59" i="1" s="1"/>
  <c r="G35" i="1"/>
  <c r="F60" i="1"/>
  <c r="D61" i="1"/>
  <c r="M60" i="1" l="1"/>
  <c r="N60" i="1" s="1"/>
  <c r="K60" i="1"/>
  <c r="L60" i="1" s="1"/>
  <c r="O60" i="1"/>
  <c r="P60" i="1" s="1"/>
  <c r="I60" i="1"/>
  <c r="J60" i="1" s="1"/>
  <c r="H35" i="1"/>
  <c r="D62" i="1"/>
  <c r="F61" i="1"/>
  <c r="F62" i="1" l="1"/>
  <c r="D63" i="1"/>
  <c r="G36" i="1"/>
  <c r="O61" i="1"/>
  <c r="P61" i="1" s="1"/>
  <c r="K61" i="1"/>
  <c r="L61" i="1" s="1"/>
  <c r="I61" i="1"/>
  <c r="J61" i="1" s="1"/>
  <c r="M61" i="1"/>
  <c r="N61" i="1" s="1"/>
  <c r="H36" i="1" l="1"/>
  <c r="F63" i="1"/>
  <c r="D64" i="1"/>
  <c r="O62" i="1"/>
  <c r="P62" i="1" s="1"/>
  <c r="M62" i="1"/>
  <c r="N62" i="1" s="1"/>
  <c r="K62" i="1"/>
  <c r="L62" i="1" s="1"/>
  <c r="I62" i="1"/>
  <c r="J62" i="1" s="1"/>
  <c r="F64" i="1" l="1"/>
  <c r="D65" i="1"/>
  <c r="M63" i="1"/>
  <c r="N63" i="1" s="1"/>
  <c r="I63" i="1"/>
  <c r="J63" i="1" s="1"/>
  <c r="K63" i="1"/>
  <c r="L63" i="1" s="1"/>
  <c r="O63" i="1"/>
  <c r="P63" i="1" s="1"/>
  <c r="G37" i="1"/>
  <c r="D66" i="1" l="1"/>
  <c r="F65" i="1"/>
  <c r="H37" i="1"/>
  <c r="O64" i="1"/>
  <c r="P64" i="1" s="1"/>
  <c r="I64" i="1"/>
  <c r="J64" i="1" s="1"/>
  <c r="M64" i="1"/>
  <c r="N64" i="1" s="1"/>
  <c r="K64" i="1"/>
  <c r="L64" i="1" s="1"/>
  <c r="G38" i="1" l="1"/>
  <c r="O65" i="1"/>
  <c r="P65" i="1" s="1"/>
  <c r="K65" i="1"/>
  <c r="L65" i="1" s="1"/>
  <c r="M65" i="1"/>
  <c r="N65" i="1" s="1"/>
  <c r="I65" i="1"/>
  <c r="J65" i="1" s="1"/>
  <c r="D67" i="1"/>
  <c r="F66" i="1"/>
  <c r="F67" i="1" l="1"/>
  <c r="D68" i="1"/>
  <c r="H38" i="1"/>
  <c r="I66" i="1"/>
  <c r="J66" i="1" s="1"/>
  <c r="K66" i="1"/>
  <c r="L66" i="1" s="1"/>
  <c r="O66" i="1"/>
  <c r="P66" i="1" s="1"/>
  <c r="M66" i="1"/>
  <c r="N66" i="1" s="1"/>
  <c r="G39" i="1" l="1"/>
  <c r="F68" i="1"/>
  <c r="D69" i="1"/>
  <c r="M67" i="1"/>
  <c r="N67" i="1" s="1"/>
  <c r="I67" i="1"/>
  <c r="J67" i="1" s="1"/>
  <c r="O67" i="1"/>
  <c r="P67" i="1" s="1"/>
  <c r="K67" i="1"/>
  <c r="L67" i="1" s="1"/>
  <c r="D70" i="1" l="1"/>
  <c r="F69" i="1"/>
  <c r="K68" i="1"/>
  <c r="L68" i="1" s="1"/>
  <c r="M68" i="1"/>
  <c r="N68" i="1" s="1"/>
  <c r="O68" i="1"/>
  <c r="P68" i="1" s="1"/>
  <c r="I68" i="1"/>
  <c r="J68" i="1" s="1"/>
  <c r="H39" i="1"/>
  <c r="G40" i="1" l="1"/>
  <c r="O69" i="1"/>
  <c r="P69" i="1" s="1"/>
  <c r="K69" i="1"/>
  <c r="L69" i="1" s="1"/>
  <c r="I69" i="1"/>
  <c r="J69" i="1" s="1"/>
  <c r="M69" i="1"/>
  <c r="N69" i="1" s="1"/>
  <c r="D71" i="1"/>
  <c r="F70" i="1"/>
  <c r="D72" i="1" l="1"/>
  <c r="F71" i="1"/>
  <c r="H40" i="1"/>
  <c r="M70" i="1"/>
  <c r="N70" i="1" s="1"/>
  <c r="O70" i="1"/>
  <c r="P70" i="1" s="1"/>
  <c r="I70" i="1"/>
  <c r="J70" i="1" s="1"/>
  <c r="K70" i="1"/>
  <c r="L70" i="1" s="1"/>
  <c r="G41" i="1" l="1"/>
  <c r="M71" i="1"/>
  <c r="N71" i="1" s="1"/>
  <c r="I71" i="1"/>
  <c r="J71" i="1" s="1"/>
  <c r="K71" i="1"/>
  <c r="L71" i="1" s="1"/>
  <c r="O71" i="1"/>
  <c r="P71" i="1" s="1"/>
  <c r="F72" i="1"/>
  <c r="D73" i="1"/>
  <c r="O72" i="1" l="1"/>
  <c r="P72" i="1" s="1"/>
  <c r="I72" i="1"/>
  <c r="J72" i="1" s="1"/>
  <c r="K72" i="1"/>
  <c r="L72" i="1" s="1"/>
  <c r="M72" i="1"/>
  <c r="N72" i="1" s="1"/>
  <c r="H41" i="1"/>
  <c r="D74" i="1"/>
  <c r="F73" i="1"/>
  <c r="F74" i="1" l="1"/>
  <c r="D75" i="1"/>
  <c r="G42" i="1"/>
  <c r="O73" i="1"/>
  <c r="P73" i="1" s="1"/>
  <c r="K73" i="1"/>
  <c r="L73" i="1" s="1"/>
  <c r="M73" i="1"/>
  <c r="N73" i="1" s="1"/>
  <c r="I73" i="1"/>
  <c r="J73" i="1" s="1"/>
  <c r="H42" i="1" l="1"/>
  <c r="D76" i="1"/>
  <c r="F75" i="1"/>
  <c r="K74" i="1"/>
  <c r="L74" i="1" s="1"/>
  <c r="I74" i="1"/>
  <c r="J74" i="1" s="1"/>
  <c r="M74" i="1"/>
  <c r="N74" i="1" s="1"/>
  <c r="O74" i="1"/>
  <c r="P74" i="1" s="1"/>
  <c r="M75" i="1" l="1"/>
  <c r="N75" i="1" s="1"/>
  <c r="I75" i="1"/>
  <c r="J75" i="1" s="1"/>
  <c r="O75" i="1"/>
  <c r="P75" i="1" s="1"/>
  <c r="K75" i="1"/>
  <c r="L75" i="1" s="1"/>
  <c r="F76" i="1"/>
  <c r="D77" i="1"/>
  <c r="G43" i="1"/>
  <c r="D78" i="1" l="1"/>
  <c r="F77" i="1"/>
  <c r="M76" i="1"/>
  <c r="N76" i="1" s="1"/>
  <c r="K76" i="1"/>
  <c r="L76" i="1" s="1"/>
  <c r="O76" i="1"/>
  <c r="P76" i="1" s="1"/>
  <c r="I76" i="1"/>
  <c r="J76" i="1" s="1"/>
  <c r="H43" i="1"/>
  <c r="O77" i="1" l="1"/>
  <c r="P77" i="1" s="1"/>
  <c r="K77" i="1"/>
  <c r="L77" i="1" s="1"/>
  <c r="M77" i="1"/>
  <c r="N77" i="1" s="1"/>
  <c r="I77" i="1"/>
  <c r="J77" i="1" s="1"/>
  <c r="G44" i="1"/>
  <c r="F78" i="1"/>
  <c r="D79" i="1"/>
  <c r="M78" i="1" l="1"/>
  <c r="N78" i="1" s="1"/>
  <c r="K78" i="1"/>
  <c r="L78" i="1" s="1"/>
  <c r="O78" i="1"/>
  <c r="P78" i="1" s="1"/>
  <c r="I78" i="1"/>
  <c r="J78" i="1" s="1"/>
  <c r="H44" i="1"/>
  <c r="D80" i="1"/>
  <c r="F79" i="1"/>
  <c r="F80" i="1" l="1"/>
  <c r="D81" i="1"/>
  <c r="G45" i="1"/>
  <c r="M79" i="1"/>
  <c r="I79" i="1"/>
  <c r="K79" i="1"/>
  <c r="O79" i="1"/>
  <c r="O80" i="1" l="1"/>
  <c r="P80" i="1" s="1"/>
  <c r="P79" i="1"/>
  <c r="H45" i="1"/>
  <c r="L79" i="1"/>
  <c r="K80" i="1"/>
  <c r="L80" i="1" s="1"/>
  <c r="I80" i="1"/>
  <c r="J80" i="1" s="1"/>
  <c r="J79" i="1"/>
  <c r="D82" i="1"/>
  <c r="F81" i="1"/>
  <c r="N79" i="1"/>
  <c r="M80" i="1"/>
  <c r="N80" i="1" s="1"/>
  <c r="O81" i="1" l="1"/>
  <c r="P81" i="1" s="1"/>
  <c r="K81" i="1"/>
  <c r="L81" i="1" s="1"/>
  <c r="I81" i="1"/>
  <c r="J81" i="1" s="1"/>
  <c r="M81" i="1"/>
  <c r="N81" i="1" s="1"/>
  <c r="G46" i="1"/>
  <c r="D83" i="1"/>
  <c r="F82" i="1"/>
  <c r="M82" i="1" l="1"/>
  <c r="N82" i="1" s="1"/>
  <c r="I82" i="1"/>
  <c r="J82" i="1" s="1"/>
  <c r="O82" i="1"/>
  <c r="P82" i="1" s="1"/>
  <c r="K82" i="1"/>
  <c r="L82" i="1" s="1"/>
  <c r="F83" i="1"/>
  <c r="D84" i="1"/>
  <c r="H46" i="1"/>
  <c r="D85" i="1" l="1"/>
  <c r="F84" i="1"/>
  <c r="M83" i="1"/>
  <c r="N83" i="1" s="1"/>
  <c r="O83" i="1"/>
  <c r="P83" i="1" s="1"/>
  <c r="K83" i="1"/>
  <c r="L83" i="1" s="1"/>
  <c r="I83" i="1"/>
  <c r="J83" i="1" s="1"/>
  <c r="G47" i="1"/>
  <c r="O84" i="1" l="1"/>
  <c r="P84" i="1" s="1"/>
  <c r="K84" i="1"/>
  <c r="L84" i="1" s="1"/>
  <c r="I84" i="1"/>
  <c r="J84" i="1" s="1"/>
  <c r="M84" i="1"/>
  <c r="N84" i="1" s="1"/>
  <c r="H47" i="1"/>
  <c r="D86" i="1"/>
  <c r="F85" i="1"/>
  <c r="F86" i="1" l="1"/>
  <c r="D87" i="1"/>
  <c r="G48" i="1"/>
  <c r="O85" i="1"/>
  <c r="P85" i="1" s="1"/>
  <c r="M85" i="1"/>
  <c r="N85" i="1" s="1"/>
  <c r="I85" i="1"/>
  <c r="J85" i="1" s="1"/>
  <c r="K85" i="1"/>
  <c r="L85" i="1" s="1"/>
  <c r="H48" i="1" l="1"/>
  <c r="F87" i="1"/>
  <c r="D88" i="1"/>
  <c r="M86" i="1"/>
  <c r="N86" i="1" s="1"/>
  <c r="I86" i="1"/>
  <c r="J86" i="1" s="1"/>
  <c r="K86" i="1"/>
  <c r="L86" i="1" s="1"/>
  <c r="O86" i="1"/>
  <c r="P86" i="1" s="1"/>
  <c r="D89" i="1" l="1"/>
  <c r="F88" i="1"/>
  <c r="K87" i="1"/>
  <c r="L87" i="1" s="1"/>
  <c r="O87" i="1"/>
  <c r="P87" i="1" s="1"/>
  <c r="M87" i="1"/>
  <c r="N87" i="1" s="1"/>
  <c r="I87" i="1"/>
  <c r="J87" i="1" s="1"/>
  <c r="G49" i="1"/>
  <c r="O88" i="1" l="1"/>
  <c r="P88" i="1" s="1"/>
  <c r="K88" i="1"/>
  <c r="L88" i="1" s="1"/>
  <c r="M88" i="1"/>
  <c r="N88" i="1" s="1"/>
  <c r="I88" i="1"/>
  <c r="J88" i="1" s="1"/>
  <c r="H49" i="1"/>
  <c r="D90" i="1"/>
  <c r="F89" i="1"/>
  <c r="D91" i="1" l="1"/>
  <c r="F90" i="1"/>
  <c r="G50" i="1"/>
  <c r="I89" i="1"/>
  <c r="J89" i="1" s="1"/>
  <c r="M89" i="1"/>
  <c r="N89" i="1" s="1"/>
  <c r="K89" i="1"/>
  <c r="L89" i="1" s="1"/>
  <c r="O89" i="1"/>
  <c r="P89" i="1" s="1"/>
  <c r="M90" i="1" l="1"/>
  <c r="N90" i="1" s="1"/>
  <c r="I90" i="1"/>
  <c r="J90" i="1" s="1"/>
  <c r="O90" i="1"/>
  <c r="P90" i="1" s="1"/>
  <c r="K90" i="1"/>
  <c r="L90" i="1" s="1"/>
  <c r="H50" i="1"/>
  <c r="F91" i="1"/>
  <c r="D92" i="1"/>
  <c r="G51" i="1" l="1"/>
  <c r="D93" i="1"/>
  <c r="F92" i="1"/>
  <c r="K91" i="1"/>
  <c r="L91" i="1" s="1"/>
  <c r="O91" i="1"/>
  <c r="P91" i="1" s="1"/>
  <c r="I91" i="1"/>
  <c r="J91" i="1" s="1"/>
  <c r="M91" i="1"/>
  <c r="N91" i="1" s="1"/>
  <c r="O92" i="1" l="1"/>
  <c r="P92" i="1" s="1"/>
  <c r="K92" i="1"/>
  <c r="L92" i="1" s="1"/>
  <c r="I92" i="1"/>
  <c r="J92" i="1" s="1"/>
  <c r="M92" i="1"/>
  <c r="N92" i="1" s="1"/>
  <c r="F93" i="1"/>
  <c r="D94" i="1"/>
  <c r="H51" i="1"/>
  <c r="G52" i="1" l="1"/>
  <c r="D95" i="1"/>
  <c r="F94" i="1"/>
  <c r="M93" i="1"/>
  <c r="N93" i="1" s="1"/>
  <c r="O93" i="1"/>
  <c r="P93" i="1" s="1"/>
  <c r="I93" i="1"/>
  <c r="J93" i="1" s="1"/>
  <c r="K93" i="1"/>
  <c r="L93" i="1" s="1"/>
  <c r="F95" i="1" l="1"/>
  <c r="D96" i="1"/>
  <c r="M94" i="1"/>
  <c r="N94" i="1" s="1"/>
  <c r="I94" i="1"/>
  <c r="J94" i="1" s="1"/>
  <c r="O94" i="1"/>
  <c r="P94" i="1" s="1"/>
  <c r="K94" i="1"/>
  <c r="L94" i="1" s="1"/>
  <c r="H52" i="1"/>
  <c r="D97" i="1" l="1"/>
  <c r="F96" i="1"/>
  <c r="G53" i="1"/>
  <c r="O95" i="1"/>
  <c r="P95" i="1" s="1"/>
  <c r="I95" i="1"/>
  <c r="J95" i="1" s="1"/>
  <c r="M95" i="1"/>
  <c r="N95" i="1" s="1"/>
  <c r="K95" i="1"/>
  <c r="L95" i="1" s="1"/>
  <c r="H53" i="1" l="1"/>
  <c r="O96" i="1"/>
  <c r="P96" i="1" s="1"/>
  <c r="K96" i="1"/>
  <c r="L96" i="1" s="1"/>
  <c r="M96" i="1"/>
  <c r="N96" i="1" s="1"/>
  <c r="I96" i="1"/>
  <c r="J96" i="1" s="1"/>
  <c r="F97" i="1"/>
  <c r="D98" i="1"/>
  <c r="K97" i="1" l="1"/>
  <c r="L97" i="1" s="1"/>
  <c r="M97" i="1"/>
  <c r="N97" i="1" s="1"/>
  <c r="O97" i="1"/>
  <c r="P97" i="1" s="1"/>
  <c r="I97" i="1"/>
  <c r="J97" i="1" s="1"/>
  <c r="F98" i="1"/>
  <c r="D99" i="1"/>
  <c r="G54" i="1"/>
  <c r="F99" i="1" l="1"/>
  <c r="D100" i="1"/>
  <c r="M98" i="1"/>
  <c r="N98" i="1" s="1"/>
  <c r="I98" i="1"/>
  <c r="J98" i="1" s="1"/>
  <c r="K98" i="1"/>
  <c r="L98" i="1" s="1"/>
  <c r="O98" i="1"/>
  <c r="P98" i="1" s="1"/>
  <c r="H54" i="1"/>
  <c r="G55" i="1" l="1"/>
  <c r="D101" i="1"/>
  <c r="F100" i="1"/>
  <c r="M99" i="1"/>
  <c r="N99" i="1" s="1"/>
  <c r="I99" i="1"/>
  <c r="J99" i="1" s="1"/>
  <c r="K99" i="1"/>
  <c r="L99" i="1" s="1"/>
  <c r="O99" i="1"/>
  <c r="P99" i="1" s="1"/>
  <c r="O100" i="1" l="1"/>
  <c r="P100" i="1" s="1"/>
  <c r="K100" i="1"/>
  <c r="L100" i="1" s="1"/>
  <c r="I100" i="1"/>
  <c r="J100" i="1" s="1"/>
  <c r="M100" i="1"/>
  <c r="N100" i="1" s="1"/>
  <c r="D102" i="1"/>
  <c r="F101" i="1"/>
  <c r="H55" i="1"/>
  <c r="O101" i="1" l="1"/>
  <c r="P101" i="1" s="1"/>
  <c r="K101" i="1"/>
  <c r="L101" i="1" s="1"/>
  <c r="I101" i="1"/>
  <c r="J101" i="1" s="1"/>
  <c r="M101" i="1"/>
  <c r="N101" i="1" s="1"/>
  <c r="F102" i="1"/>
  <c r="D103" i="1"/>
  <c r="G56" i="1"/>
  <c r="F103" i="1" l="1"/>
  <c r="D104" i="1"/>
  <c r="M102" i="1"/>
  <c r="N102" i="1" s="1"/>
  <c r="I102" i="1"/>
  <c r="J102" i="1" s="1"/>
  <c r="K102" i="1"/>
  <c r="L102" i="1" s="1"/>
  <c r="O102" i="1"/>
  <c r="P102" i="1" s="1"/>
  <c r="H56" i="1"/>
  <c r="G57" i="1" l="1"/>
  <c r="M103" i="1"/>
  <c r="N103" i="1" s="1"/>
  <c r="I103" i="1"/>
  <c r="J103" i="1" s="1"/>
  <c r="O103" i="1"/>
  <c r="P103" i="1" s="1"/>
  <c r="K103" i="1"/>
  <c r="L103" i="1" s="1"/>
  <c r="D105" i="1"/>
  <c r="F104" i="1"/>
  <c r="D106" i="1" l="1"/>
  <c r="F105" i="1"/>
  <c r="H57" i="1"/>
  <c r="O104" i="1"/>
  <c r="P104" i="1" s="1"/>
  <c r="K104" i="1"/>
  <c r="L104" i="1" s="1"/>
  <c r="M104" i="1"/>
  <c r="N104" i="1" s="1"/>
  <c r="I104" i="1"/>
  <c r="J104" i="1" s="1"/>
  <c r="G58" i="1" l="1"/>
  <c r="I105" i="1"/>
  <c r="I106" i="1" s="1"/>
  <c r="K105" i="1"/>
  <c r="K106" i="1" s="1"/>
  <c r="O105" i="1"/>
  <c r="M105" i="1"/>
  <c r="D107" i="1"/>
  <c r="F106" i="1"/>
  <c r="M106" i="1" l="1"/>
  <c r="N106" i="1" s="1"/>
  <c r="N105" i="1"/>
  <c r="F107" i="1"/>
  <c r="D108" i="1"/>
  <c r="L105" i="1"/>
  <c r="L106" i="1"/>
  <c r="J106" i="1"/>
  <c r="J105" i="1"/>
  <c r="H58" i="1"/>
  <c r="P105" i="1"/>
  <c r="O106" i="1"/>
  <c r="P106" i="1" s="1"/>
  <c r="D109" i="1" l="1"/>
  <c r="F108" i="1"/>
  <c r="K107" i="1"/>
  <c r="L107" i="1" s="1"/>
  <c r="I107" i="1"/>
  <c r="J107" i="1" s="1"/>
  <c r="M107" i="1"/>
  <c r="N107" i="1" s="1"/>
  <c r="O107" i="1"/>
  <c r="P107" i="1" s="1"/>
  <c r="G59" i="1"/>
  <c r="O108" i="1" l="1"/>
  <c r="P108" i="1" s="1"/>
  <c r="K108" i="1"/>
  <c r="L108" i="1" s="1"/>
  <c r="I108" i="1"/>
  <c r="J108" i="1" s="1"/>
  <c r="M108" i="1"/>
  <c r="N108" i="1" s="1"/>
  <c r="H59" i="1"/>
  <c r="D110" i="1"/>
  <c r="F109" i="1"/>
  <c r="D111" i="1" l="1"/>
  <c r="F110" i="1"/>
  <c r="G60" i="1"/>
  <c r="M109" i="1"/>
  <c r="N109" i="1" s="1"/>
  <c r="O109" i="1"/>
  <c r="P109" i="1" s="1"/>
  <c r="I109" i="1"/>
  <c r="J109" i="1" s="1"/>
  <c r="K109" i="1"/>
  <c r="L109" i="1" s="1"/>
  <c r="H60" i="1" l="1"/>
  <c r="M110" i="1"/>
  <c r="N110" i="1" s="1"/>
  <c r="I110" i="1"/>
  <c r="J110" i="1" s="1"/>
  <c r="O110" i="1"/>
  <c r="P110" i="1" s="1"/>
  <c r="K110" i="1"/>
  <c r="L110" i="1" s="1"/>
  <c r="F111" i="1"/>
  <c r="D112" i="1"/>
  <c r="O111" i="1" l="1"/>
  <c r="P111" i="1" s="1"/>
  <c r="I111" i="1"/>
  <c r="J111" i="1" s="1"/>
  <c r="M111" i="1"/>
  <c r="N111" i="1" s="1"/>
  <c r="K111" i="1"/>
  <c r="L111" i="1" s="1"/>
  <c r="D113" i="1"/>
  <c r="F112" i="1"/>
  <c r="G61" i="1"/>
  <c r="O112" i="1" l="1"/>
  <c r="P112" i="1" s="1"/>
  <c r="K112" i="1"/>
  <c r="L112" i="1" s="1"/>
  <c r="M112" i="1"/>
  <c r="N112" i="1" s="1"/>
  <c r="I112" i="1"/>
  <c r="J112" i="1" s="1"/>
  <c r="F113" i="1"/>
  <c r="D114" i="1"/>
  <c r="H61" i="1"/>
  <c r="D115" i="1" l="1"/>
  <c r="F114" i="1"/>
  <c r="K113" i="1"/>
  <c r="L113" i="1" s="1"/>
  <c r="M113" i="1"/>
  <c r="N113" i="1" s="1"/>
  <c r="O113" i="1"/>
  <c r="P113" i="1" s="1"/>
  <c r="I113" i="1"/>
  <c r="J113" i="1" s="1"/>
  <c r="G62" i="1"/>
  <c r="M114" i="1" l="1"/>
  <c r="N114" i="1" s="1"/>
  <c r="I114" i="1"/>
  <c r="J114" i="1" s="1"/>
  <c r="K114" i="1"/>
  <c r="L114" i="1" s="1"/>
  <c r="O114" i="1"/>
  <c r="P114" i="1" s="1"/>
  <c r="H62" i="1"/>
  <c r="F115" i="1"/>
  <c r="D116" i="1"/>
  <c r="M115" i="1" l="1"/>
  <c r="N115" i="1" s="1"/>
  <c r="K115" i="1"/>
  <c r="L115" i="1" s="1"/>
  <c r="O115" i="1"/>
  <c r="P115" i="1" s="1"/>
  <c r="I115" i="1"/>
  <c r="J115" i="1" s="1"/>
  <c r="G63" i="1"/>
  <c r="D117" i="1"/>
  <c r="F116" i="1"/>
  <c r="H63" i="1" l="1"/>
  <c r="D118" i="1"/>
  <c r="F117" i="1"/>
  <c r="O116" i="1"/>
  <c r="P116" i="1" s="1"/>
  <c r="K116" i="1"/>
  <c r="L116" i="1" s="1"/>
  <c r="I116" i="1"/>
  <c r="J116" i="1" s="1"/>
  <c r="M116" i="1"/>
  <c r="N116" i="1" s="1"/>
  <c r="G64" i="1" l="1"/>
  <c r="O117" i="1"/>
  <c r="P117" i="1" s="1"/>
  <c r="I117" i="1"/>
  <c r="J117" i="1" s="1"/>
  <c r="M117" i="1"/>
  <c r="N117" i="1" s="1"/>
  <c r="K117" i="1"/>
  <c r="L117" i="1" s="1"/>
  <c r="F118" i="1"/>
  <c r="D119" i="1"/>
  <c r="M118" i="1" l="1"/>
  <c r="N118" i="1" s="1"/>
  <c r="I118" i="1"/>
  <c r="J118" i="1" s="1"/>
  <c r="K118" i="1"/>
  <c r="L118" i="1" s="1"/>
  <c r="O118" i="1"/>
  <c r="P118" i="1" s="1"/>
  <c r="H64" i="1"/>
  <c r="F119" i="1"/>
  <c r="D120" i="1"/>
  <c r="O119" i="1" l="1"/>
  <c r="P119" i="1" s="1"/>
  <c r="K119" i="1"/>
  <c r="L119" i="1" s="1"/>
  <c r="I119" i="1"/>
  <c r="J119" i="1" s="1"/>
  <c r="M119" i="1"/>
  <c r="N119" i="1" s="1"/>
  <c r="G65" i="1"/>
  <c r="D121" i="1"/>
  <c r="F120" i="1"/>
  <c r="D122" i="1" l="1"/>
  <c r="F121" i="1"/>
  <c r="H65" i="1"/>
  <c r="O120" i="1"/>
  <c r="P120" i="1" s="1"/>
  <c r="K120" i="1"/>
  <c r="L120" i="1" s="1"/>
  <c r="M120" i="1"/>
  <c r="N120" i="1" s="1"/>
  <c r="I120" i="1"/>
  <c r="J120" i="1" s="1"/>
  <c r="I121" i="1" l="1"/>
  <c r="J121" i="1" s="1"/>
  <c r="M121" i="1"/>
  <c r="N121" i="1" s="1"/>
  <c r="O121" i="1"/>
  <c r="P121" i="1" s="1"/>
  <c r="K121" i="1"/>
  <c r="L121" i="1" s="1"/>
  <c r="G66" i="1"/>
  <c r="D123" i="1"/>
  <c r="F122" i="1"/>
  <c r="F123" i="1" l="1"/>
  <c r="D124" i="1"/>
  <c r="H66" i="1"/>
  <c r="M122" i="1"/>
  <c r="I122" i="1"/>
  <c r="I123" i="1" s="1"/>
  <c r="O122" i="1"/>
  <c r="K122" i="1"/>
  <c r="K123" i="1" s="1"/>
  <c r="O123" i="1" l="1"/>
  <c r="P123" i="1" s="1"/>
  <c r="P122" i="1"/>
  <c r="G67" i="1"/>
  <c r="J122" i="1"/>
  <c r="J123" i="1"/>
  <c r="D125" i="1"/>
  <c r="F124" i="1"/>
  <c r="L123" i="1"/>
  <c r="L122" i="1"/>
  <c r="M123" i="1"/>
  <c r="N123" i="1" s="1"/>
  <c r="N122" i="1"/>
  <c r="M124" i="1" l="1"/>
  <c r="N124" i="1" s="1"/>
  <c r="K124" i="1"/>
  <c r="L124" i="1" s="1"/>
  <c r="O124" i="1"/>
  <c r="P124" i="1" s="1"/>
  <c r="I124" i="1"/>
  <c r="J124" i="1" s="1"/>
  <c r="H67" i="1"/>
  <c r="F125" i="1"/>
  <c r="D126" i="1"/>
  <c r="M125" i="1" l="1"/>
  <c r="N125" i="1" s="1"/>
  <c r="I125" i="1"/>
  <c r="J125" i="1" s="1"/>
  <c r="K125" i="1"/>
  <c r="L125" i="1" s="1"/>
  <c r="O125" i="1"/>
  <c r="P125" i="1" s="1"/>
  <c r="G68" i="1"/>
  <c r="F126" i="1"/>
  <c r="D127" i="1"/>
  <c r="M126" i="1" l="1"/>
  <c r="N126" i="1" s="1"/>
  <c r="I126" i="1"/>
  <c r="J126" i="1" s="1"/>
  <c r="K126" i="1"/>
  <c r="L126" i="1" s="1"/>
  <c r="O126" i="1"/>
  <c r="P126" i="1" s="1"/>
  <c r="H68" i="1"/>
  <c r="D128" i="1"/>
  <c r="F127" i="1"/>
  <c r="D129" i="1" l="1"/>
  <c r="F128" i="1"/>
  <c r="G69" i="1"/>
  <c r="O127" i="1"/>
  <c r="P127" i="1" s="1"/>
  <c r="K127" i="1"/>
  <c r="L127" i="1" s="1"/>
  <c r="I127" i="1"/>
  <c r="J127" i="1" s="1"/>
  <c r="M127" i="1"/>
  <c r="N127" i="1" s="1"/>
  <c r="H69" i="1" l="1"/>
  <c r="O128" i="1"/>
  <c r="P128" i="1" s="1"/>
  <c r="K128" i="1"/>
  <c r="L128" i="1" s="1"/>
  <c r="I128" i="1"/>
  <c r="J128" i="1" s="1"/>
  <c r="M128" i="1"/>
  <c r="N128" i="1" s="1"/>
  <c r="F129" i="1"/>
  <c r="D130" i="1"/>
  <c r="M129" i="1" l="1"/>
  <c r="N129" i="1" s="1"/>
  <c r="I129" i="1"/>
  <c r="J129" i="1" s="1"/>
  <c r="K129" i="1"/>
  <c r="L129" i="1" s="1"/>
  <c r="O129" i="1"/>
  <c r="P129" i="1" s="1"/>
  <c r="G70" i="1"/>
  <c r="F130" i="1"/>
  <c r="D131" i="1"/>
  <c r="M130" i="1" l="1"/>
  <c r="N130" i="1" s="1"/>
  <c r="I130" i="1"/>
  <c r="J130" i="1" s="1"/>
  <c r="O130" i="1"/>
  <c r="P130" i="1" s="1"/>
  <c r="K130" i="1"/>
  <c r="L130" i="1" s="1"/>
  <c r="H70" i="1"/>
  <c r="D132" i="1"/>
  <c r="F131" i="1"/>
  <c r="D133" i="1" l="1"/>
  <c r="F132" i="1"/>
  <c r="G71" i="1"/>
  <c r="O131" i="1"/>
  <c r="P131" i="1" s="1"/>
  <c r="K131" i="1"/>
  <c r="L131" i="1" s="1"/>
  <c r="M131" i="1"/>
  <c r="N131" i="1" s="1"/>
  <c r="I131" i="1"/>
  <c r="J131" i="1" s="1"/>
  <c r="I132" i="1" l="1"/>
  <c r="J132" i="1" s="1"/>
  <c r="K132" i="1"/>
  <c r="L132" i="1" s="1"/>
  <c r="O132" i="1"/>
  <c r="P132" i="1" s="1"/>
  <c r="M132" i="1"/>
  <c r="N132" i="1" s="1"/>
  <c r="H71" i="1"/>
  <c r="D134" i="1"/>
  <c r="F133" i="1"/>
  <c r="F134" i="1" l="1"/>
  <c r="D135" i="1"/>
  <c r="G72" i="1"/>
  <c r="M133" i="1"/>
  <c r="N133" i="1" s="1"/>
  <c r="I133" i="1"/>
  <c r="J133" i="1" s="1"/>
  <c r="O133" i="1"/>
  <c r="P133" i="1" s="1"/>
  <c r="K133" i="1"/>
  <c r="L133" i="1" s="1"/>
  <c r="H72" i="1" l="1"/>
  <c r="D136" i="1"/>
  <c r="F135" i="1"/>
  <c r="K134" i="1"/>
  <c r="L134" i="1" s="1"/>
  <c r="I134" i="1"/>
  <c r="J134" i="1" s="1"/>
  <c r="M134" i="1"/>
  <c r="N134" i="1" s="1"/>
  <c r="O134" i="1"/>
  <c r="P134" i="1" s="1"/>
  <c r="O135" i="1" l="1"/>
  <c r="P135" i="1" s="1"/>
  <c r="K135" i="1"/>
  <c r="L135" i="1" s="1"/>
  <c r="I135" i="1"/>
  <c r="J135" i="1" s="1"/>
  <c r="M135" i="1"/>
  <c r="N135" i="1" s="1"/>
  <c r="D137" i="1"/>
  <c r="F136" i="1"/>
  <c r="G73" i="1"/>
  <c r="M136" i="1" l="1"/>
  <c r="N136" i="1" s="1"/>
  <c r="O136" i="1"/>
  <c r="P136" i="1" s="1"/>
  <c r="I136" i="1"/>
  <c r="J136" i="1" s="1"/>
  <c r="K136" i="1"/>
  <c r="L136" i="1" s="1"/>
  <c r="D138" i="1"/>
  <c r="F137" i="1"/>
  <c r="H73" i="1"/>
  <c r="G74" i="1" l="1"/>
  <c r="F138" i="1"/>
  <c r="D139" i="1"/>
  <c r="M137" i="1"/>
  <c r="N137" i="1" s="1"/>
  <c r="I137" i="1"/>
  <c r="J137" i="1" s="1"/>
  <c r="O137" i="1"/>
  <c r="P137" i="1" s="1"/>
  <c r="K137" i="1"/>
  <c r="L137" i="1" s="1"/>
  <c r="D140" i="1" l="1"/>
  <c r="F139" i="1"/>
  <c r="O138" i="1"/>
  <c r="P138" i="1" s="1"/>
  <c r="I138" i="1"/>
  <c r="J138" i="1" s="1"/>
  <c r="M138" i="1"/>
  <c r="N138" i="1" s="1"/>
  <c r="K138" i="1"/>
  <c r="L138" i="1" s="1"/>
  <c r="H74" i="1"/>
  <c r="G75" i="1" l="1"/>
  <c r="O139" i="1"/>
  <c r="P139" i="1" s="1"/>
  <c r="K139" i="1"/>
  <c r="L139" i="1" s="1"/>
  <c r="M139" i="1"/>
  <c r="N139" i="1" s="1"/>
  <c r="I139" i="1"/>
  <c r="J139" i="1" s="1"/>
  <c r="F140" i="1"/>
  <c r="D141" i="1"/>
  <c r="H75" i="1" l="1"/>
  <c r="K140" i="1"/>
  <c r="L140" i="1" s="1"/>
  <c r="M140" i="1"/>
  <c r="N140" i="1" s="1"/>
  <c r="O140" i="1"/>
  <c r="P140" i="1" s="1"/>
  <c r="I140" i="1"/>
  <c r="J140" i="1" s="1"/>
  <c r="D142" i="1"/>
  <c r="F141" i="1"/>
  <c r="F142" i="1" l="1"/>
  <c r="D143" i="1"/>
  <c r="M141" i="1"/>
  <c r="N141" i="1" s="1"/>
  <c r="I141" i="1"/>
  <c r="J141" i="1" s="1"/>
  <c r="K141" i="1"/>
  <c r="L141" i="1" s="1"/>
  <c r="O141" i="1"/>
  <c r="P141" i="1" s="1"/>
  <c r="G76" i="1"/>
  <c r="D144" i="1" l="1"/>
  <c r="F143" i="1"/>
  <c r="H76" i="1"/>
  <c r="M142" i="1"/>
  <c r="N142" i="1" s="1"/>
  <c r="K142" i="1"/>
  <c r="L142" i="1" s="1"/>
  <c r="O142" i="1"/>
  <c r="P142" i="1" s="1"/>
  <c r="I142" i="1"/>
  <c r="J142" i="1" s="1"/>
  <c r="G77" i="1" l="1"/>
  <c r="O143" i="1"/>
  <c r="P143" i="1" s="1"/>
  <c r="K143" i="1"/>
  <c r="L143" i="1" s="1"/>
  <c r="I143" i="1"/>
  <c r="J143" i="1" s="1"/>
  <c r="M143" i="1"/>
  <c r="N143" i="1" s="1"/>
  <c r="F144" i="1"/>
  <c r="D145" i="1"/>
  <c r="K144" i="1" l="1"/>
  <c r="L144" i="1" s="1"/>
  <c r="M144" i="1"/>
  <c r="N144" i="1" s="1"/>
  <c r="I144" i="1"/>
  <c r="J144" i="1" s="1"/>
  <c r="O144" i="1"/>
  <c r="P144" i="1" s="1"/>
  <c r="H77" i="1"/>
  <c r="F145" i="1"/>
  <c r="D146" i="1"/>
  <c r="M145" i="1" l="1"/>
  <c r="N145" i="1" s="1"/>
  <c r="I145" i="1"/>
  <c r="J145" i="1" s="1"/>
  <c r="K145" i="1"/>
  <c r="L145" i="1" s="1"/>
  <c r="O145" i="1"/>
  <c r="P145" i="1" s="1"/>
  <c r="G78" i="1"/>
  <c r="F146" i="1"/>
  <c r="D147" i="1"/>
  <c r="H78" i="1" l="1"/>
  <c r="M146" i="1"/>
  <c r="N146" i="1" s="1"/>
  <c r="K146" i="1"/>
  <c r="L146" i="1" s="1"/>
  <c r="O146" i="1"/>
  <c r="P146" i="1" s="1"/>
  <c r="I146" i="1"/>
  <c r="J146" i="1" s="1"/>
  <c r="D148" i="1"/>
  <c r="F147" i="1"/>
  <c r="D149" i="1" l="1"/>
  <c r="F148" i="1"/>
  <c r="O147" i="1"/>
  <c r="P147" i="1" s="1"/>
  <c r="K147" i="1"/>
  <c r="L147" i="1" s="1"/>
  <c r="I147" i="1"/>
  <c r="J147" i="1" s="1"/>
  <c r="M147" i="1"/>
  <c r="N147" i="1" s="1"/>
  <c r="G79" i="1"/>
  <c r="O148" i="1" l="1"/>
  <c r="P148" i="1" s="1"/>
  <c r="K148" i="1"/>
  <c r="L148" i="1" s="1"/>
  <c r="I148" i="1"/>
  <c r="J148" i="1" s="1"/>
  <c r="M148" i="1"/>
  <c r="N148" i="1" s="1"/>
  <c r="H79" i="1"/>
  <c r="G80" i="1"/>
  <c r="F149" i="1"/>
  <c r="D150" i="1"/>
  <c r="H80" i="1" l="1"/>
  <c r="F150" i="1"/>
  <c r="D151" i="1"/>
  <c r="M149" i="1"/>
  <c r="N149" i="1" s="1"/>
  <c r="I149" i="1"/>
  <c r="J149" i="1" s="1"/>
  <c r="K149" i="1"/>
  <c r="L149" i="1" s="1"/>
  <c r="O149" i="1"/>
  <c r="P149" i="1" s="1"/>
  <c r="D152" i="1" l="1"/>
  <c r="F151" i="1"/>
  <c r="I150" i="1"/>
  <c r="J150" i="1" s="1"/>
  <c r="M150" i="1"/>
  <c r="N150" i="1" s="1"/>
  <c r="K150" i="1"/>
  <c r="L150" i="1" s="1"/>
  <c r="O150" i="1"/>
  <c r="P150" i="1" s="1"/>
  <c r="G81" i="1"/>
  <c r="O151" i="1" l="1"/>
  <c r="P151" i="1" s="1"/>
  <c r="K151" i="1"/>
  <c r="L151" i="1" s="1"/>
  <c r="M151" i="1"/>
  <c r="N151" i="1" s="1"/>
  <c r="I151" i="1"/>
  <c r="J151" i="1" s="1"/>
  <c r="H81" i="1"/>
  <c r="D153" i="1"/>
  <c r="F152" i="1"/>
  <c r="D154" i="1" l="1"/>
  <c r="F153" i="1"/>
  <c r="G82" i="1"/>
  <c r="I152" i="1"/>
  <c r="J152" i="1" s="1"/>
  <c r="O152" i="1"/>
  <c r="P152" i="1" s="1"/>
  <c r="K152" i="1"/>
  <c r="L152" i="1" s="1"/>
  <c r="M152" i="1"/>
  <c r="N152" i="1" s="1"/>
  <c r="H82" i="1" l="1"/>
  <c r="M153" i="1"/>
  <c r="N153" i="1" s="1"/>
  <c r="I153" i="1"/>
  <c r="J153" i="1" s="1"/>
  <c r="O153" i="1"/>
  <c r="P153" i="1" s="1"/>
  <c r="K153" i="1"/>
  <c r="L153" i="1" s="1"/>
  <c r="F154" i="1"/>
  <c r="D155" i="1"/>
  <c r="G83" i="1" l="1"/>
  <c r="K154" i="1"/>
  <c r="L154" i="1" s="1"/>
  <c r="M154" i="1"/>
  <c r="N154" i="1" s="1"/>
  <c r="O154" i="1"/>
  <c r="P154" i="1" s="1"/>
  <c r="I154" i="1"/>
  <c r="J154" i="1" s="1"/>
  <c r="D156" i="1"/>
  <c r="F155" i="1"/>
  <c r="D157" i="1" l="1"/>
  <c r="F156" i="1"/>
  <c r="H83" i="1"/>
  <c r="O155" i="1"/>
  <c r="P155" i="1" s="1"/>
  <c r="K155" i="1"/>
  <c r="L155" i="1" s="1"/>
  <c r="M155" i="1"/>
  <c r="N155" i="1" s="1"/>
  <c r="I155" i="1"/>
  <c r="J155" i="1" s="1"/>
  <c r="G84" i="1" l="1"/>
  <c r="M156" i="1"/>
  <c r="N156" i="1" s="1"/>
  <c r="K156" i="1"/>
  <c r="L156" i="1" s="1"/>
  <c r="I156" i="1"/>
  <c r="J156" i="1" s="1"/>
  <c r="O156" i="1"/>
  <c r="P156" i="1" s="1"/>
  <c r="D158" i="1"/>
  <c r="F157" i="1"/>
  <c r="F158" i="1" l="1"/>
  <c r="D159" i="1"/>
  <c r="H84" i="1"/>
  <c r="M157" i="1"/>
  <c r="N157" i="1" s="1"/>
  <c r="I157" i="1"/>
  <c r="J157" i="1" s="1"/>
  <c r="K157" i="1"/>
  <c r="L157" i="1" s="1"/>
  <c r="O157" i="1"/>
  <c r="P157" i="1" s="1"/>
  <c r="G85" i="1" l="1"/>
  <c r="D160" i="1"/>
  <c r="F159" i="1"/>
  <c r="O158" i="1"/>
  <c r="P158" i="1" s="1"/>
  <c r="I158" i="1"/>
  <c r="J158" i="1" s="1"/>
  <c r="K158" i="1"/>
  <c r="L158" i="1" s="1"/>
  <c r="M158" i="1"/>
  <c r="N158" i="1" s="1"/>
  <c r="O159" i="1" l="1"/>
  <c r="P159" i="1" s="1"/>
  <c r="K159" i="1"/>
  <c r="L159" i="1" s="1"/>
  <c r="I159" i="1"/>
  <c r="J159" i="1" s="1"/>
  <c r="M159" i="1"/>
  <c r="N159" i="1" s="1"/>
  <c r="F160" i="1"/>
  <c r="D161" i="1"/>
  <c r="H85" i="1"/>
  <c r="G86" i="1" l="1"/>
  <c r="D162" i="1"/>
  <c r="F161" i="1"/>
  <c r="K160" i="1"/>
  <c r="O160" i="1"/>
  <c r="I160" i="1"/>
  <c r="M160" i="1"/>
  <c r="N160" i="1" l="1"/>
  <c r="M161" i="1"/>
  <c r="N161" i="1" s="1"/>
  <c r="L160" i="1"/>
  <c r="K161" i="1"/>
  <c r="L161" i="1" s="1"/>
  <c r="J160" i="1"/>
  <c r="I161" i="1"/>
  <c r="J161" i="1" s="1"/>
  <c r="P160" i="1"/>
  <c r="O161" i="1"/>
  <c r="P161" i="1" s="1"/>
  <c r="F162" i="1"/>
  <c r="D163" i="1"/>
  <c r="H86" i="1"/>
  <c r="D164" i="1" l="1"/>
  <c r="F163" i="1"/>
  <c r="M162" i="1"/>
  <c r="N162" i="1" s="1"/>
  <c r="O162" i="1"/>
  <c r="I162" i="1"/>
  <c r="J162" i="1" s="1"/>
  <c r="K162" i="1"/>
  <c r="L162" i="1" s="1"/>
  <c r="G87" i="1"/>
  <c r="P162" i="1" l="1"/>
  <c r="O163" i="1"/>
  <c r="K163" i="1"/>
  <c r="L163" i="1" s="1"/>
  <c r="I163" i="1"/>
  <c r="J163" i="1" s="1"/>
  <c r="M163" i="1"/>
  <c r="N163" i="1" s="1"/>
  <c r="H87" i="1"/>
  <c r="D165" i="1"/>
  <c r="F164" i="1"/>
  <c r="P163" i="1" l="1"/>
  <c r="F165" i="1"/>
  <c r="D166" i="1"/>
  <c r="G88" i="1"/>
  <c r="M164" i="1"/>
  <c r="N164" i="1" s="1"/>
  <c r="K164" i="1"/>
  <c r="L164" i="1" s="1"/>
  <c r="I164" i="1"/>
  <c r="J164" i="1" s="1"/>
  <c r="O164" i="1" l="1"/>
  <c r="P164" i="1"/>
  <c r="H88" i="1"/>
  <c r="F166" i="1"/>
  <c r="D167" i="1"/>
  <c r="M165" i="1"/>
  <c r="N165" i="1" s="1"/>
  <c r="I165" i="1"/>
  <c r="J165" i="1" s="1"/>
  <c r="K165" i="1"/>
  <c r="L165" i="1" s="1"/>
  <c r="O165" i="1" l="1"/>
  <c r="P165" i="1"/>
  <c r="O166" i="1" s="1"/>
  <c r="D168" i="1"/>
  <c r="F167" i="1"/>
  <c r="K166" i="1"/>
  <c r="L166" i="1" s="1"/>
  <c r="I166" i="1"/>
  <c r="J166" i="1" s="1"/>
  <c r="M166" i="1"/>
  <c r="N166" i="1" s="1"/>
  <c r="G89" i="1"/>
  <c r="P166" i="1" l="1"/>
  <c r="I167" i="1"/>
  <c r="J167" i="1" s="1"/>
  <c r="K167" i="1"/>
  <c r="L167" i="1" s="1"/>
  <c r="M167" i="1"/>
  <c r="N167" i="1" s="1"/>
  <c r="H89" i="1"/>
  <c r="D169" i="1"/>
  <c r="F168" i="1"/>
  <c r="O167" i="1" l="1"/>
  <c r="P167" i="1"/>
  <c r="F169" i="1"/>
  <c r="D170" i="1"/>
  <c r="G90" i="1"/>
  <c r="M168" i="1"/>
  <c r="N168" i="1" s="1"/>
  <c r="I168" i="1"/>
  <c r="J168" i="1" s="1"/>
  <c r="O168" i="1"/>
  <c r="K168" i="1"/>
  <c r="L168" i="1" s="1"/>
  <c r="P168" i="1" l="1"/>
  <c r="H90" i="1"/>
  <c r="D171" i="1"/>
  <c r="F170" i="1"/>
  <c r="O169" i="1"/>
  <c r="I169" i="1"/>
  <c r="J169" i="1" s="1"/>
  <c r="K169" i="1"/>
  <c r="L169" i="1" s="1"/>
  <c r="M169" i="1"/>
  <c r="N169" i="1" s="1"/>
  <c r="P169" i="1" l="1"/>
  <c r="F171" i="1"/>
  <c r="D172" i="1"/>
  <c r="K170" i="1"/>
  <c r="L170" i="1" s="1"/>
  <c r="M170" i="1"/>
  <c r="N170" i="1" s="1"/>
  <c r="I170" i="1"/>
  <c r="J170" i="1" s="1"/>
  <c r="G91" i="1"/>
  <c r="O170" i="1" l="1"/>
  <c r="P170" i="1"/>
  <c r="F172" i="1"/>
  <c r="D173" i="1"/>
  <c r="H91" i="1"/>
  <c r="K171" i="1"/>
  <c r="L171" i="1" s="1"/>
  <c r="O171" i="1"/>
  <c r="I171" i="1"/>
  <c r="J171" i="1" s="1"/>
  <c r="M171" i="1"/>
  <c r="N171" i="1" s="1"/>
  <c r="P171" i="1" l="1"/>
  <c r="G92" i="1"/>
  <c r="F173" i="1"/>
  <c r="D174" i="1"/>
  <c r="M172" i="1"/>
  <c r="N172" i="1" s="1"/>
  <c r="I172" i="1"/>
  <c r="J172" i="1" s="1"/>
  <c r="O172" i="1"/>
  <c r="K172" i="1"/>
  <c r="L172" i="1" s="1"/>
  <c r="P172" i="1" l="1"/>
  <c r="D175" i="1"/>
  <c r="F174" i="1"/>
  <c r="M173" i="1"/>
  <c r="N173" i="1" s="1"/>
  <c r="O173" i="1"/>
  <c r="I173" i="1"/>
  <c r="J173" i="1" s="1"/>
  <c r="K173" i="1"/>
  <c r="L173" i="1" s="1"/>
  <c r="H92" i="1"/>
  <c r="P173" i="1" l="1"/>
  <c r="O174" i="1"/>
  <c r="K174" i="1"/>
  <c r="L174" i="1" s="1"/>
  <c r="I174" i="1"/>
  <c r="J174" i="1" s="1"/>
  <c r="M174" i="1"/>
  <c r="N174" i="1" s="1"/>
  <c r="G93" i="1"/>
  <c r="F175" i="1"/>
  <c r="D176" i="1"/>
  <c r="P174" i="1" l="1"/>
  <c r="O175" i="1"/>
  <c r="K175" i="1"/>
  <c r="L175" i="1" s="1"/>
  <c r="M175" i="1"/>
  <c r="N175" i="1" s="1"/>
  <c r="I175" i="1"/>
  <c r="J175" i="1" s="1"/>
  <c r="H93" i="1"/>
  <c r="F176" i="1"/>
  <c r="D177" i="1"/>
  <c r="P175" i="1" l="1"/>
  <c r="M176" i="1"/>
  <c r="N176" i="1" s="1"/>
  <c r="I176" i="1"/>
  <c r="J176" i="1" s="1"/>
  <c r="K176" i="1"/>
  <c r="L176" i="1" s="1"/>
  <c r="O176" i="1"/>
  <c r="G94" i="1"/>
  <c r="F177" i="1"/>
  <c r="D178" i="1"/>
  <c r="P176" i="1" l="1"/>
  <c r="K177" i="1"/>
  <c r="L177" i="1" s="1"/>
  <c r="M177" i="1"/>
  <c r="N177" i="1" s="1"/>
  <c r="I177" i="1"/>
  <c r="J177" i="1" s="1"/>
  <c r="O177" i="1"/>
  <c r="H94" i="1"/>
  <c r="D179" i="1"/>
  <c r="F178" i="1"/>
  <c r="P177" i="1" l="1"/>
  <c r="D180" i="1"/>
  <c r="F179" i="1"/>
  <c r="G95" i="1"/>
  <c r="O178" i="1"/>
  <c r="K178" i="1"/>
  <c r="L178" i="1" s="1"/>
  <c r="M178" i="1"/>
  <c r="N178" i="1" s="1"/>
  <c r="I178" i="1"/>
  <c r="J178" i="1" s="1"/>
  <c r="P178" i="1" l="1"/>
  <c r="H95" i="1"/>
  <c r="I179" i="1"/>
  <c r="J179" i="1" s="1"/>
  <c r="M179" i="1"/>
  <c r="N179" i="1" s="1"/>
  <c r="K179" i="1"/>
  <c r="L179" i="1" s="1"/>
  <c r="O179" i="1"/>
  <c r="D181" i="1"/>
  <c r="F180" i="1"/>
  <c r="P179" i="1" l="1"/>
  <c r="F181" i="1"/>
  <c r="D182" i="1"/>
  <c r="M180" i="1"/>
  <c r="N180" i="1" s="1"/>
  <c r="I180" i="1"/>
  <c r="J180" i="1" s="1"/>
  <c r="O180" i="1"/>
  <c r="K180" i="1"/>
  <c r="L180" i="1" s="1"/>
  <c r="G96" i="1"/>
  <c r="P180" i="1" l="1"/>
  <c r="F182" i="1"/>
  <c r="D183" i="1"/>
  <c r="H96" i="1"/>
  <c r="K181" i="1"/>
  <c r="L181" i="1" s="1"/>
  <c r="O181" i="1"/>
  <c r="I181" i="1"/>
  <c r="J181" i="1" s="1"/>
  <c r="M181" i="1"/>
  <c r="N181" i="1" s="1"/>
  <c r="P181" i="1" l="1"/>
  <c r="G97" i="1"/>
  <c r="F183" i="1"/>
  <c r="D184" i="1"/>
  <c r="O182" i="1"/>
  <c r="K182" i="1"/>
  <c r="L182" i="1" s="1"/>
  <c r="I182" i="1"/>
  <c r="J182" i="1" s="1"/>
  <c r="M182" i="1"/>
  <c r="N182" i="1" s="1"/>
  <c r="P182" i="1" l="1"/>
  <c r="D185" i="1"/>
  <c r="F184" i="1"/>
  <c r="K183" i="1"/>
  <c r="L183" i="1" s="1"/>
  <c r="I183" i="1"/>
  <c r="J183" i="1" s="1"/>
  <c r="O183" i="1"/>
  <c r="M183" i="1"/>
  <c r="N183" i="1" s="1"/>
  <c r="H97" i="1"/>
  <c r="P183" i="1" l="1"/>
  <c r="G98" i="1"/>
  <c r="O184" i="1"/>
  <c r="K184" i="1"/>
  <c r="L184" i="1" s="1"/>
  <c r="I184" i="1"/>
  <c r="J184" i="1" s="1"/>
  <c r="M184" i="1"/>
  <c r="N184" i="1" s="1"/>
  <c r="F185" i="1"/>
  <c r="D186" i="1"/>
  <c r="P184" i="1" l="1"/>
  <c r="M185" i="1"/>
  <c r="N185" i="1" s="1"/>
  <c r="O185" i="1"/>
  <c r="I185" i="1"/>
  <c r="J185" i="1" s="1"/>
  <c r="K185" i="1"/>
  <c r="L185" i="1" s="1"/>
  <c r="H98" i="1"/>
  <c r="D187" i="1"/>
  <c r="F186" i="1"/>
  <c r="P185" i="1" l="1"/>
  <c r="F187" i="1"/>
  <c r="D188" i="1"/>
  <c r="G99" i="1"/>
  <c r="M186" i="1"/>
  <c r="N186" i="1" s="1"/>
  <c r="I186" i="1"/>
  <c r="J186" i="1" s="1"/>
  <c r="O186" i="1"/>
  <c r="K186" i="1"/>
  <c r="L186" i="1" s="1"/>
  <c r="P186" i="1" l="1"/>
  <c r="H99" i="1"/>
  <c r="D189" i="1"/>
  <c r="F188" i="1"/>
  <c r="O187" i="1"/>
  <c r="I187" i="1"/>
  <c r="J187" i="1" s="1"/>
  <c r="M187" i="1"/>
  <c r="N187" i="1" s="1"/>
  <c r="K187" i="1"/>
  <c r="L187" i="1" s="1"/>
  <c r="P187" i="1" l="1"/>
  <c r="O188" i="1"/>
  <c r="K188" i="1"/>
  <c r="L188" i="1" s="1"/>
  <c r="M188" i="1"/>
  <c r="N188" i="1" s="1"/>
  <c r="I188" i="1"/>
  <c r="J188" i="1" s="1"/>
  <c r="F189" i="1"/>
  <c r="D190" i="1"/>
  <c r="G100" i="1"/>
  <c r="P188" i="1" l="1"/>
  <c r="O189" i="1" s="1"/>
  <c r="D191" i="1"/>
  <c r="F190" i="1"/>
  <c r="K189" i="1"/>
  <c r="L189" i="1" s="1"/>
  <c r="M189" i="1"/>
  <c r="N189" i="1" s="1"/>
  <c r="I189" i="1"/>
  <c r="J189" i="1" s="1"/>
  <c r="H100" i="1"/>
  <c r="P189" i="1" l="1"/>
  <c r="O190" i="1" s="1"/>
  <c r="G101" i="1"/>
  <c r="M190" i="1"/>
  <c r="N190" i="1" s="1"/>
  <c r="I190" i="1"/>
  <c r="J190" i="1" s="1"/>
  <c r="K190" i="1"/>
  <c r="L190" i="1" s="1"/>
  <c r="F191" i="1"/>
  <c r="D192" i="1"/>
  <c r="P190" i="1" l="1"/>
  <c r="M191" i="1"/>
  <c r="N191" i="1" s="1"/>
  <c r="K191" i="1"/>
  <c r="L191" i="1" s="1"/>
  <c r="I191" i="1"/>
  <c r="J191" i="1" s="1"/>
  <c r="O191" i="1"/>
  <c r="H101" i="1"/>
  <c r="D193" i="1"/>
  <c r="F192" i="1"/>
  <c r="P191" i="1" l="1"/>
  <c r="D194" i="1"/>
  <c r="F193" i="1"/>
  <c r="G102" i="1"/>
  <c r="O192" i="1"/>
  <c r="K192" i="1"/>
  <c r="L192" i="1" s="1"/>
  <c r="I192" i="1"/>
  <c r="J192" i="1" s="1"/>
  <c r="M192" i="1"/>
  <c r="N192" i="1" s="1"/>
  <c r="P192" i="1" l="1"/>
  <c r="O193" i="1" s="1"/>
  <c r="H102" i="1"/>
  <c r="I193" i="1"/>
  <c r="J193" i="1" s="1"/>
  <c r="K193" i="1"/>
  <c r="L193" i="1" s="1"/>
  <c r="M193" i="1"/>
  <c r="N193" i="1" s="1"/>
  <c r="F194" i="1"/>
  <c r="D195" i="1"/>
  <c r="P193" i="1" l="1"/>
  <c r="M194" i="1"/>
  <c r="N194" i="1" s="1"/>
  <c r="I194" i="1"/>
  <c r="J194" i="1" s="1"/>
  <c r="K194" i="1"/>
  <c r="L194" i="1" s="1"/>
  <c r="G103" i="1"/>
  <c r="F195" i="1"/>
  <c r="D196" i="1"/>
  <c r="O194" i="1" l="1"/>
  <c r="P194" i="1" s="1"/>
  <c r="O195" i="1" s="1"/>
  <c r="M195" i="1"/>
  <c r="N195" i="1" s="1"/>
  <c r="I195" i="1"/>
  <c r="J195" i="1" s="1"/>
  <c r="K195" i="1"/>
  <c r="L195" i="1" s="1"/>
  <c r="H103" i="1"/>
  <c r="D197" i="1"/>
  <c r="F196" i="1"/>
  <c r="P195" i="1" l="1"/>
  <c r="D198" i="1"/>
  <c r="F197" i="1"/>
  <c r="G104" i="1"/>
  <c r="O196" i="1"/>
  <c r="K196" i="1"/>
  <c r="M196" i="1"/>
  <c r="I196" i="1"/>
  <c r="M197" i="1" l="1"/>
  <c r="N197" i="1" s="1"/>
  <c r="N196" i="1"/>
  <c r="H104" i="1"/>
  <c r="K197" i="1"/>
  <c r="L197" i="1" s="1"/>
  <c r="L196" i="1"/>
  <c r="I197" i="1"/>
  <c r="J197" i="1" s="1"/>
  <c r="J196" i="1"/>
  <c r="P196" i="1"/>
  <c r="O197" i="1"/>
  <c r="D199" i="1"/>
  <c r="F198" i="1"/>
  <c r="P197" i="1" l="1"/>
  <c r="M198" i="1"/>
  <c r="N198" i="1" s="1"/>
  <c r="I198" i="1"/>
  <c r="J198" i="1" s="1"/>
  <c r="O198" i="1"/>
  <c r="K198" i="1"/>
  <c r="L198" i="1" s="1"/>
  <c r="F199" i="1"/>
  <c r="D200" i="1"/>
  <c r="G105" i="1"/>
  <c r="P198" i="1" l="1"/>
  <c r="D201" i="1"/>
  <c r="F200" i="1"/>
  <c r="K199" i="1"/>
  <c r="L199" i="1" s="1"/>
  <c r="I199" i="1"/>
  <c r="J199" i="1" s="1"/>
  <c r="O199" i="1"/>
  <c r="M199" i="1"/>
  <c r="N199" i="1" s="1"/>
  <c r="H105" i="1"/>
  <c r="G106" i="1"/>
  <c r="P199" i="1" l="1"/>
  <c r="O200" i="1"/>
  <c r="K200" i="1"/>
  <c r="L200" i="1" s="1"/>
  <c r="I200" i="1"/>
  <c r="J200" i="1" s="1"/>
  <c r="M200" i="1"/>
  <c r="N200" i="1" s="1"/>
  <c r="H106" i="1"/>
  <c r="D202" i="1"/>
  <c r="F201" i="1"/>
  <c r="P200" i="1" l="1"/>
  <c r="O201" i="1" s="1"/>
  <c r="D203" i="1"/>
  <c r="F202" i="1"/>
  <c r="G107" i="1"/>
  <c r="M201" i="1"/>
  <c r="N201" i="1" s="1"/>
  <c r="I201" i="1"/>
  <c r="J201" i="1" s="1"/>
  <c r="K201" i="1"/>
  <c r="L201" i="1" s="1"/>
  <c r="P201" i="1" l="1"/>
  <c r="H107" i="1"/>
  <c r="M202" i="1"/>
  <c r="N202" i="1" s="1"/>
  <c r="I202" i="1"/>
  <c r="J202" i="1" s="1"/>
  <c r="O202" i="1"/>
  <c r="K202" i="1"/>
  <c r="L202" i="1" s="1"/>
  <c r="F203" i="1"/>
  <c r="D204" i="1"/>
  <c r="P202" i="1" l="1"/>
  <c r="D205" i="1"/>
  <c r="F204" i="1"/>
  <c r="I203" i="1"/>
  <c r="J203" i="1" s="1"/>
  <c r="M203" i="1"/>
  <c r="N203" i="1" s="1"/>
  <c r="K203" i="1"/>
  <c r="L203" i="1" s="1"/>
  <c r="G108" i="1"/>
  <c r="O203" i="1" l="1"/>
  <c r="P203" i="1"/>
  <c r="O204" i="1"/>
  <c r="K204" i="1"/>
  <c r="L204" i="1" s="1"/>
  <c r="M204" i="1"/>
  <c r="N204" i="1" s="1"/>
  <c r="I204" i="1"/>
  <c r="J204" i="1" s="1"/>
  <c r="H108" i="1"/>
  <c r="F205" i="1"/>
  <c r="D206" i="1"/>
  <c r="P204" i="1" l="1"/>
  <c r="G109" i="1"/>
  <c r="K205" i="1"/>
  <c r="L205" i="1" s="1"/>
  <c r="M205" i="1"/>
  <c r="N205" i="1" s="1"/>
  <c r="O205" i="1"/>
  <c r="I205" i="1"/>
  <c r="J205" i="1" s="1"/>
  <c r="F206" i="1"/>
  <c r="D207" i="1"/>
  <c r="P205" i="1" l="1"/>
  <c r="F207" i="1"/>
  <c r="D208" i="1"/>
  <c r="M206" i="1"/>
  <c r="N206" i="1" s="1"/>
  <c r="I206" i="1"/>
  <c r="J206" i="1" s="1"/>
  <c r="K206" i="1"/>
  <c r="L206" i="1" s="1"/>
  <c r="O206" i="1"/>
  <c r="H109" i="1"/>
  <c r="P206" i="1" l="1"/>
  <c r="G110" i="1"/>
  <c r="D209" i="1"/>
  <c r="F208" i="1"/>
  <c r="M207" i="1"/>
  <c r="N207" i="1" s="1"/>
  <c r="K207" i="1"/>
  <c r="L207" i="1" s="1"/>
  <c r="O207" i="1"/>
  <c r="I207" i="1"/>
  <c r="J207" i="1" s="1"/>
  <c r="P207" i="1" l="1"/>
  <c r="D210" i="1"/>
  <c r="F209" i="1"/>
  <c r="K208" i="1"/>
  <c r="L208" i="1" s="1"/>
  <c r="I208" i="1"/>
  <c r="J208" i="1" s="1"/>
  <c r="M208" i="1"/>
  <c r="N208" i="1" s="1"/>
  <c r="H110" i="1"/>
  <c r="O208" i="1" l="1"/>
  <c r="P208" i="1"/>
  <c r="O209" i="1" s="1"/>
  <c r="K209" i="1"/>
  <c r="L209" i="1" s="1"/>
  <c r="I209" i="1"/>
  <c r="J209" i="1" s="1"/>
  <c r="M209" i="1"/>
  <c r="N209" i="1" s="1"/>
  <c r="G111" i="1"/>
  <c r="F210" i="1"/>
  <c r="D211" i="1"/>
  <c r="P209" i="1" l="1"/>
  <c r="M210" i="1"/>
  <c r="N210" i="1" s="1"/>
  <c r="I210" i="1"/>
  <c r="J210" i="1" s="1"/>
  <c r="K210" i="1"/>
  <c r="L210" i="1" s="1"/>
  <c r="O210" i="1"/>
  <c r="H111" i="1"/>
  <c r="F211" i="1"/>
  <c r="D212" i="1"/>
  <c r="P210" i="1" l="1"/>
  <c r="I211" i="1"/>
  <c r="J211" i="1" s="1"/>
  <c r="O211" i="1"/>
  <c r="K211" i="1"/>
  <c r="L211" i="1" s="1"/>
  <c r="M211" i="1"/>
  <c r="N211" i="1" s="1"/>
  <c r="G112" i="1"/>
  <c r="D213" i="1"/>
  <c r="F212" i="1"/>
  <c r="P211" i="1" l="1"/>
  <c r="D214" i="1"/>
  <c r="F213" i="1"/>
  <c r="H112" i="1"/>
  <c r="K212" i="1"/>
  <c r="L212" i="1" s="1"/>
  <c r="M212" i="1"/>
  <c r="N212" i="1" s="1"/>
  <c r="I212" i="1"/>
  <c r="J212" i="1" s="1"/>
  <c r="O212" i="1" l="1"/>
  <c r="P212" i="1" s="1"/>
  <c r="I213" i="1"/>
  <c r="J213" i="1" s="1"/>
  <c r="M213" i="1"/>
  <c r="N213" i="1" s="1"/>
  <c r="K213" i="1"/>
  <c r="L213" i="1" s="1"/>
  <c r="G113" i="1"/>
  <c r="D215" i="1"/>
  <c r="F214" i="1"/>
  <c r="O213" i="1" l="1"/>
  <c r="P213" i="1" s="1"/>
  <c r="F215" i="1"/>
  <c r="D216" i="1"/>
  <c r="H113" i="1"/>
  <c r="M214" i="1"/>
  <c r="N214" i="1" s="1"/>
  <c r="I214" i="1"/>
  <c r="J214" i="1" s="1"/>
  <c r="K214" i="1"/>
  <c r="L214" i="1" s="1"/>
  <c r="O214" i="1" l="1"/>
  <c r="P214" i="1"/>
  <c r="G114" i="1"/>
  <c r="D217" i="1"/>
  <c r="F216" i="1"/>
  <c r="K215" i="1"/>
  <c r="L215" i="1" s="1"/>
  <c r="M215" i="1"/>
  <c r="N215" i="1" s="1"/>
  <c r="I215" i="1"/>
  <c r="J215" i="1" s="1"/>
  <c r="O215" i="1" l="1"/>
  <c r="P215" i="1"/>
  <c r="O216" i="1" s="1"/>
  <c r="K216" i="1"/>
  <c r="L216" i="1" s="1"/>
  <c r="M216" i="1"/>
  <c r="N216" i="1" s="1"/>
  <c r="I216" i="1"/>
  <c r="J216" i="1" s="1"/>
  <c r="D218" i="1"/>
  <c r="F217" i="1"/>
  <c r="H114" i="1"/>
  <c r="P216" i="1" l="1"/>
  <c r="D219" i="1"/>
  <c r="F218" i="1"/>
  <c r="M217" i="1"/>
  <c r="N217" i="1" s="1"/>
  <c r="K217" i="1"/>
  <c r="L217" i="1" s="1"/>
  <c r="I217" i="1"/>
  <c r="J217" i="1" s="1"/>
  <c r="O217" i="1"/>
  <c r="G115" i="1"/>
  <c r="P217" i="1" l="1"/>
  <c r="M218" i="1"/>
  <c r="N218" i="1" s="1"/>
  <c r="I218" i="1"/>
  <c r="J218" i="1" s="1"/>
  <c r="K218" i="1"/>
  <c r="L218" i="1" s="1"/>
  <c r="H115" i="1"/>
  <c r="F219" i="1"/>
  <c r="D220" i="1"/>
  <c r="O218" i="1" l="1"/>
  <c r="P218" i="1"/>
  <c r="O219" i="1" s="1"/>
  <c r="I219" i="1"/>
  <c r="J219" i="1" s="1"/>
  <c r="K219" i="1"/>
  <c r="L219" i="1" s="1"/>
  <c r="M219" i="1"/>
  <c r="N219" i="1" s="1"/>
  <c r="G116" i="1"/>
  <c r="D221" i="1"/>
  <c r="F220" i="1"/>
  <c r="P219" i="1" l="1"/>
  <c r="H116" i="1"/>
  <c r="F221" i="1"/>
  <c r="D222" i="1"/>
  <c r="O220" i="1"/>
  <c r="K220" i="1"/>
  <c r="L220" i="1" s="1"/>
  <c r="I220" i="1"/>
  <c r="J220" i="1" s="1"/>
  <c r="M220" i="1"/>
  <c r="N220" i="1" s="1"/>
  <c r="P220" i="1" l="1"/>
  <c r="G117" i="1"/>
  <c r="F222" i="1"/>
  <c r="D223" i="1"/>
  <c r="K221" i="1"/>
  <c r="L221" i="1" s="1"/>
  <c r="O221" i="1"/>
  <c r="I221" i="1"/>
  <c r="J221" i="1" s="1"/>
  <c r="M221" i="1"/>
  <c r="N221" i="1" s="1"/>
  <c r="P221" i="1" l="1"/>
  <c r="M222" i="1"/>
  <c r="N222" i="1" s="1"/>
  <c r="I222" i="1"/>
  <c r="J222" i="1" s="1"/>
  <c r="K222" i="1"/>
  <c r="L222" i="1" s="1"/>
  <c r="H117" i="1"/>
  <c r="F223" i="1"/>
  <c r="D224" i="1"/>
  <c r="O222" i="1" l="1"/>
  <c r="P222" i="1"/>
  <c r="G118" i="1"/>
  <c r="M223" i="1"/>
  <c r="N223" i="1" s="1"/>
  <c r="K223" i="1"/>
  <c r="L223" i="1" s="1"/>
  <c r="I223" i="1"/>
  <c r="J223" i="1" s="1"/>
  <c r="D225" i="1"/>
  <c r="F224" i="1"/>
  <c r="O223" i="1" l="1"/>
  <c r="P223" i="1"/>
  <c r="D226" i="1"/>
  <c r="F225" i="1"/>
  <c r="H118" i="1"/>
  <c r="K224" i="1"/>
  <c r="L224" i="1" s="1"/>
  <c r="I224" i="1"/>
  <c r="J224" i="1" s="1"/>
  <c r="M224" i="1"/>
  <c r="N224" i="1" s="1"/>
  <c r="O224" i="1" l="1"/>
  <c r="P224" i="1"/>
  <c r="O225" i="1" s="1"/>
  <c r="M225" i="1"/>
  <c r="N225" i="1" s="1"/>
  <c r="K225" i="1"/>
  <c r="L225" i="1" s="1"/>
  <c r="I225" i="1"/>
  <c r="J225" i="1" s="1"/>
  <c r="G119" i="1"/>
  <c r="F226" i="1"/>
  <c r="D227" i="1"/>
  <c r="P225" i="1" l="1"/>
  <c r="M226" i="1"/>
  <c r="N226" i="1" s="1"/>
  <c r="I226" i="1"/>
  <c r="J226" i="1" s="1"/>
  <c r="K226" i="1"/>
  <c r="L226" i="1" s="1"/>
  <c r="O226" i="1"/>
  <c r="H119" i="1"/>
  <c r="F227" i="1"/>
  <c r="D228" i="1"/>
  <c r="P226" i="1" l="1"/>
  <c r="K227" i="1"/>
  <c r="L227" i="1" s="1"/>
  <c r="I227" i="1"/>
  <c r="J227" i="1" s="1"/>
  <c r="M227" i="1"/>
  <c r="N227" i="1" s="1"/>
  <c r="G120" i="1"/>
  <c r="D229" i="1"/>
  <c r="F228" i="1"/>
  <c r="O227" i="1" l="1"/>
  <c r="P227" i="1" s="1"/>
  <c r="O228" i="1" s="1"/>
  <c r="D230" i="1"/>
  <c r="F229" i="1"/>
  <c r="H120" i="1"/>
  <c r="K228" i="1"/>
  <c r="L228" i="1" s="1"/>
  <c r="M228" i="1"/>
  <c r="N228" i="1" s="1"/>
  <c r="I228" i="1"/>
  <c r="J228" i="1" s="1"/>
  <c r="P228" i="1" l="1"/>
  <c r="I229" i="1"/>
  <c r="J229" i="1" s="1"/>
  <c r="O229" i="1"/>
  <c r="M229" i="1"/>
  <c r="N229" i="1" s="1"/>
  <c r="K229" i="1"/>
  <c r="L229" i="1" s="1"/>
  <c r="G121" i="1"/>
  <c r="D231" i="1"/>
  <c r="F230" i="1"/>
  <c r="P229" i="1" l="1"/>
  <c r="F231" i="1"/>
  <c r="D232" i="1"/>
  <c r="H121" i="1"/>
  <c r="M230" i="1"/>
  <c r="N230" i="1" s="1"/>
  <c r="I230" i="1"/>
  <c r="J230" i="1" s="1"/>
  <c r="O230" i="1"/>
  <c r="K230" i="1"/>
  <c r="L230" i="1" s="1"/>
  <c r="P230" i="1" l="1"/>
  <c r="O231" i="1" s="1"/>
  <c r="K231" i="1"/>
  <c r="L231" i="1" s="1"/>
  <c r="M231" i="1"/>
  <c r="N231" i="1" s="1"/>
  <c r="I231" i="1"/>
  <c r="J231" i="1" s="1"/>
  <c r="G122" i="1"/>
  <c r="D233" i="1"/>
  <c r="F232" i="1"/>
  <c r="P231" i="1" l="1"/>
  <c r="D234" i="1"/>
  <c r="F233" i="1"/>
  <c r="H122" i="1"/>
  <c r="G123" i="1"/>
  <c r="O232" i="1"/>
  <c r="K232" i="1"/>
  <c r="L232" i="1" s="1"/>
  <c r="M232" i="1"/>
  <c r="N232" i="1" s="1"/>
  <c r="I232" i="1"/>
  <c r="J232" i="1" s="1"/>
  <c r="P232" i="1" l="1"/>
  <c r="M233" i="1"/>
  <c r="N233" i="1" s="1"/>
  <c r="I233" i="1"/>
  <c r="J233" i="1" s="1"/>
  <c r="O233" i="1"/>
  <c r="K233" i="1"/>
  <c r="L233" i="1" s="1"/>
  <c r="H123" i="1"/>
  <c r="F234" i="1"/>
  <c r="D235" i="1"/>
  <c r="P233" i="1" l="1"/>
  <c r="O234" i="1"/>
  <c r="I234" i="1"/>
  <c r="J234" i="1" s="1"/>
  <c r="M234" i="1"/>
  <c r="N234" i="1" s="1"/>
  <c r="K234" i="1"/>
  <c r="L234" i="1" s="1"/>
  <c r="G124" i="1"/>
  <c r="D236" i="1"/>
  <c r="F235" i="1"/>
  <c r="P234" i="1" l="1"/>
  <c r="O235" i="1"/>
  <c r="K235" i="1"/>
  <c r="L235" i="1" s="1"/>
  <c r="M235" i="1"/>
  <c r="N235" i="1" s="1"/>
  <c r="I235" i="1"/>
  <c r="J235" i="1" s="1"/>
  <c r="F236" i="1"/>
  <c r="D237" i="1"/>
  <c r="H124" i="1"/>
  <c r="P235" i="1" l="1"/>
  <c r="G125" i="1"/>
  <c r="D238" i="1"/>
  <c r="F237" i="1"/>
  <c r="K236" i="1"/>
  <c r="L236" i="1" s="1"/>
  <c r="M236" i="1"/>
  <c r="N236" i="1" s="1"/>
  <c r="O236" i="1"/>
  <c r="I236" i="1"/>
  <c r="J236" i="1" s="1"/>
  <c r="P236" i="1" l="1"/>
  <c r="F238" i="1"/>
  <c r="D239" i="1"/>
  <c r="H125" i="1"/>
  <c r="M237" i="1"/>
  <c r="N237" i="1" s="1"/>
  <c r="I237" i="1"/>
  <c r="J237" i="1" s="1"/>
  <c r="K237" i="1"/>
  <c r="L237" i="1" s="1"/>
  <c r="O237" i="1"/>
  <c r="P237" i="1" l="1"/>
  <c r="G126" i="1"/>
  <c r="D240" i="1"/>
  <c r="F239" i="1"/>
  <c r="M238" i="1"/>
  <c r="N238" i="1" s="1"/>
  <c r="O238" i="1"/>
  <c r="I238" i="1"/>
  <c r="J238" i="1" s="1"/>
  <c r="K238" i="1"/>
  <c r="L238" i="1" s="1"/>
  <c r="P238" i="1" l="1"/>
  <c r="F240" i="1"/>
  <c r="D241" i="1"/>
  <c r="H126" i="1"/>
  <c r="O239" i="1"/>
  <c r="K239" i="1"/>
  <c r="L239" i="1" s="1"/>
  <c r="M239" i="1"/>
  <c r="N239" i="1" s="1"/>
  <c r="I239" i="1"/>
  <c r="J239" i="1" s="1"/>
  <c r="P239" i="1" l="1"/>
  <c r="G127" i="1"/>
  <c r="D242" i="1"/>
  <c r="F241" i="1"/>
  <c r="K240" i="1"/>
  <c r="L240" i="1" s="1"/>
  <c r="O240" i="1"/>
  <c r="M240" i="1"/>
  <c r="N240" i="1" s="1"/>
  <c r="I240" i="1"/>
  <c r="J240" i="1" s="1"/>
  <c r="P240" i="1" l="1"/>
  <c r="O241" i="1"/>
  <c r="K241" i="1"/>
  <c r="L241" i="1" s="1"/>
  <c r="I241" i="1"/>
  <c r="J241" i="1" s="1"/>
  <c r="M241" i="1"/>
  <c r="N241" i="1" s="1"/>
  <c r="F242" i="1"/>
  <c r="D243" i="1"/>
  <c r="H127" i="1"/>
  <c r="P241" i="1" l="1"/>
  <c r="M242" i="1"/>
  <c r="N242" i="1" s="1"/>
  <c r="O242" i="1"/>
  <c r="I242" i="1"/>
  <c r="J242" i="1" s="1"/>
  <c r="K242" i="1"/>
  <c r="L242" i="1" s="1"/>
  <c r="G128" i="1"/>
  <c r="D244" i="1"/>
  <c r="F243" i="1"/>
  <c r="P242" i="1" l="1"/>
  <c r="F244" i="1"/>
  <c r="D245" i="1"/>
  <c r="H128" i="1"/>
  <c r="M243" i="1"/>
  <c r="N243" i="1" s="1"/>
  <c r="I243" i="1"/>
  <c r="J243" i="1" s="1"/>
  <c r="O243" i="1"/>
  <c r="K243" i="1"/>
  <c r="L243" i="1" s="1"/>
  <c r="P243" i="1" l="1"/>
  <c r="G129" i="1"/>
  <c r="D246" i="1"/>
  <c r="F245" i="1"/>
  <c r="O244" i="1"/>
  <c r="I244" i="1"/>
  <c r="J244" i="1" s="1"/>
  <c r="M244" i="1"/>
  <c r="N244" i="1" s="1"/>
  <c r="K244" i="1"/>
  <c r="L244" i="1" s="1"/>
  <c r="P244" i="1" l="1"/>
  <c r="F246" i="1"/>
  <c r="D247" i="1"/>
  <c r="H129" i="1"/>
  <c r="O245" i="1"/>
  <c r="K245" i="1"/>
  <c r="L245" i="1" s="1"/>
  <c r="M245" i="1"/>
  <c r="N245" i="1" s="1"/>
  <c r="I245" i="1"/>
  <c r="J245" i="1" s="1"/>
  <c r="P245" i="1" l="1"/>
  <c r="G130" i="1"/>
  <c r="F247" i="1"/>
  <c r="D248" i="1"/>
  <c r="K246" i="1"/>
  <c r="L246" i="1" s="1"/>
  <c r="M246" i="1"/>
  <c r="N246" i="1" s="1"/>
  <c r="I246" i="1"/>
  <c r="J246" i="1" s="1"/>
  <c r="O246" i="1"/>
  <c r="P246" i="1" l="1"/>
  <c r="F248" i="1"/>
  <c r="D249" i="1"/>
  <c r="M247" i="1"/>
  <c r="N247" i="1" s="1"/>
  <c r="I247" i="1"/>
  <c r="J247" i="1" s="1"/>
  <c r="K247" i="1"/>
  <c r="L247" i="1" s="1"/>
  <c r="O247" i="1"/>
  <c r="H130" i="1"/>
  <c r="P247" i="1" l="1"/>
  <c r="D250" i="1"/>
  <c r="F249" i="1"/>
  <c r="G131" i="1"/>
  <c r="M248" i="1"/>
  <c r="N248" i="1" s="1"/>
  <c r="K248" i="1"/>
  <c r="L248" i="1" s="1"/>
  <c r="O248" i="1"/>
  <c r="I248" i="1"/>
  <c r="J248" i="1" s="1"/>
  <c r="P248" i="1" l="1"/>
  <c r="H131" i="1"/>
  <c r="D251" i="1"/>
  <c r="F250" i="1"/>
  <c r="O249" i="1"/>
  <c r="K249" i="1"/>
  <c r="L249" i="1" s="1"/>
  <c r="I249" i="1"/>
  <c r="J249" i="1" s="1"/>
  <c r="M249" i="1"/>
  <c r="N249" i="1" s="1"/>
  <c r="P249" i="1" l="1"/>
  <c r="O250" i="1"/>
  <c r="K250" i="1"/>
  <c r="L250" i="1" s="1"/>
  <c r="I250" i="1"/>
  <c r="J250" i="1" s="1"/>
  <c r="M250" i="1"/>
  <c r="N250" i="1" s="1"/>
  <c r="F251" i="1"/>
  <c r="D252" i="1"/>
  <c r="G132" i="1"/>
  <c r="P250" i="1" l="1"/>
  <c r="F252" i="1"/>
  <c r="D253" i="1"/>
  <c r="M251" i="1"/>
  <c r="N251" i="1" s="1"/>
  <c r="I251" i="1"/>
  <c r="J251" i="1" s="1"/>
  <c r="K251" i="1"/>
  <c r="L251" i="1" s="1"/>
  <c r="O251" i="1"/>
  <c r="H132" i="1"/>
  <c r="P251" i="1" l="1"/>
  <c r="G133" i="1"/>
  <c r="D254" i="1"/>
  <c r="F253" i="1"/>
  <c r="I252" i="1"/>
  <c r="J252" i="1" s="1"/>
  <c r="O252" i="1"/>
  <c r="K252" i="1"/>
  <c r="L252" i="1" s="1"/>
  <c r="M252" i="1"/>
  <c r="N252" i="1" s="1"/>
  <c r="P252" i="1" l="1"/>
  <c r="D255" i="1"/>
  <c r="F254" i="1"/>
  <c r="K253" i="1"/>
  <c r="L253" i="1" s="1"/>
  <c r="M253" i="1"/>
  <c r="N253" i="1" s="1"/>
  <c r="I253" i="1"/>
  <c r="J253" i="1" s="1"/>
  <c r="H133" i="1"/>
  <c r="O253" i="1" l="1"/>
  <c r="P253" i="1"/>
  <c r="I254" i="1"/>
  <c r="J254" i="1" s="1"/>
  <c r="M254" i="1"/>
  <c r="N254" i="1" s="1"/>
  <c r="K254" i="1"/>
  <c r="L254" i="1" s="1"/>
  <c r="G134" i="1"/>
  <c r="D256" i="1"/>
  <c r="F255" i="1"/>
  <c r="O254" i="1" l="1"/>
  <c r="P254" i="1" s="1"/>
  <c r="H134" i="1"/>
  <c r="F256" i="1"/>
  <c r="D257" i="1"/>
  <c r="M255" i="1"/>
  <c r="N255" i="1" s="1"/>
  <c r="I255" i="1"/>
  <c r="J255" i="1" s="1"/>
  <c r="K255" i="1"/>
  <c r="L255" i="1" s="1"/>
  <c r="O255" i="1" l="1"/>
  <c r="P255" i="1" s="1"/>
  <c r="O256" i="1" s="1"/>
  <c r="D258" i="1"/>
  <c r="F257" i="1"/>
  <c r="K256" i="1"/>
  <c r="L256" i="1" s="1"/>
  <c r="M256" i="1"/>
  <c r="N256" i="1" s="1"/>
  <c r="I256" i="1"/>
  <c r="J256" i="1" s="1"/>
  <c r="G135" i="1"/>
  <c r="P256" i="1" l="1"/>
  <c r="O257" i="1"/>
  <c r="K257" i="1"/>
  <c r="L257" i="1" s="1"/>
  <c r="M257" i="1"/>
  <c r="N257" i="1" s="1"/>
  <c r="I257" i="1"/>
  <c r="J257" i="1" s="1"/>
  <c r="H135" i="1"/>
  <c r="D259" i="1"/>
  <c r="F258" i="1"/>
  <c r="P257" i="1" l="1"/>
  <c r="M258" i="1"/>
  <c r="N258" i="1" s="1"/>
  <c r="K258" i="1"/>
  <c r="L258" i="1" s="1"/>
  <c r="I258" i="1"/>
  <c r="J258" i="1" s="1"/>
  <c r="D260" i="1"/>
  <c r="F259" i="1"/>
  <c r="G136" i="1"/>
  <c r="O258" i="1" l="1"/>
  <c r="P258" i="1"/>
  <c r="O259" i="1" s="1"/>
  <c r="H136" i="1"/>
  <c r="M259" i="1"/>
  <c r="N259" i="1" s="1"/>
  <c r="I259" i="1"/>
  <c r="J259" i="1" s="1"/>
  <c r="K259" i="1"/>
  <c r="L259" i="1" s="1"/>
  <c r="F260" i="1"/>
  <c r="D261" i="1"/>
  <c r="P259" i="1" l="1"/>
  <c r="D262" i="1"/>
  <c r="F261" i="1"/>
  <c r="O260" i="1"/>
  <c r="I260" i="1"/>
  <c r="J260" i="1" s="1"/>
  <c r="K260" i="1"/>
  <c r="L260" i="1" s="1"/>
  <c r="M260" i="1"/>
  <c r="N260" i="1" s="1"/>
  <c r="G137" i="1"/>
  <c r="P260" i="1" l="1"/>
  <c r="H137" i="1"/>
  <c r="O261" i="1"/>
  <c r="K261" i="1"/>
  <c r="L261" i="1" s="1"/>
  <c r="I261" i="1"/>
  <c r="J261" i="1" s="1"/>
  <c r="M261" i="1"/>
  <c r="N261" i="1" s="1"/>
  <c r="F262" i="1"/>
  <c r="D263" i="1"/>
  <c r="P261" i="1" l="1"/>
  <c r="F263" i="1"/>
  <c r="D264" i="1"/>
  <c r="K262" i="1"/>
  <c r="L262" i="1" s="1"/>
  <c r="O262" i="1"/>
  <c r="I262" i="1"/>
  <c r="J262" i="1" s="1"/>
  <c r="M262" i="1"/>
  <c r="N262" i="1" s="1"/>
  <c r="G138" i="1"/>
  <c r="P262" i="1" l="1"/>
  <c r="H138" i="1"/>
  <c r="F264" i="1"/>
  <c r="D265" i="1"/>
  <c r="M263" i="1"/>
  <c r="N263" i="1" s="1"/>
  <c r="I263" i="1"/>
  <c r="J263" i="1" s="1"/>
  <c r="O263" i="1"/>
  <c r="K263" i="1"/>
  <c r="L263" i="1" s="1"/>
  <c r="P263" i="1" l="1"/>
  <c r="D266" i="1"/>
  <c r="F265" i="1"/>
  <c r="M264" i="1"/>
  <c r="N264" i="1" s="1"/>
  <c r="O264" i="1"/>
  <c r="I264" i="1"/>
  <c r="J264" i="1" s="1"/>
  <c r="K264" i="1"/>
  <c r="L264" i="1" s="1"/>
  <c r="G139" i="1"/>
  <c r="P264" i="1" l="1"/>
  <c r="H139" i="1"/>
  <c r="O265" i="1"/>
  <c r="K265" i="1"/>
  <c r="L265" i="1" s="1"/>
  <c r="I265" i="1"/>
  <c r="J265" i="1" s="1"/>
  <c r="M265" i="1"/>
  <c r="N265" i="1" s="1"/>
  <c r="D267" i="1"/>
  <c r="F266" i="1"/>
  <c r="P265" i="1" l="1"/>
  <c r="F267" i="1"/>
  <c r="D268" i="1"/>
  <c r="O266" i="1"/>
  <c r="M266" i="1"/>
  <c r="N266" i="1" s="1"/>
  <c r="K266" i="1"/>
  <c r="L266" i="1" s="1"/>
  <c r="I266" i="1"/>
  <c r="J266" i="1" s="1"/>
  <c r="G140" i="1"/>
  <c r="P266" i="1" l="1"/>
  <c r="M267" i="1"/>
  <c r="N267" i="1" s="1"/>
  <c r="I267" i="1"/>
  <c r="J267" i="1" s="1"/>
  <c r="K267" i="1"/>
  <c r="L267" i="1" s="1"/>
  <c r="O267" i="1"/>
  <c r="H140" i="1"/>
  <c r="F268" i="1"/>
  <c r="D269" i="1"/>
  <c r="P267" i="1" l="1"/>
  <c r="K268" i="1"/>
  <c r="L268" i="1" s="1"/>
  <c r="I268" i="1"/>
  <c r="J268" i="1" s="1"/>
  <c r="O268" i="1"/>
  <c r="M268" i="1"/>
  <c r="N268" i="1" s="1"/>
  <c r="D270" i="1"/>
  <c r="F269" i="1"/>
  <c r="G141" i="1"/>
  <c r="P268" i="1" l="1"/>
  <c r="H141" i="1"/>
  <c r="O269" i="1"/>
  <c r="K269" i="1"/>
  <c r="L269" i="1" s="1"/>
  <c r="M269" i="1"/>
  <c r="N269" i="1" s="1"/>
  <c r="I269" i="1"/>
  <c r="J269" i="1" s="1"/>
  <c r="D271" i="1"/>
  <c r="F270" i="1"/>
  <c r="P269" i="1" l="1"/>
  <c r="F271" i="1"/>
  <c r="D272" i="1"/>
  <c r="G142" i="1"/>
  <c r="I270" i="1"/>
  <c r="J270" i="1" s="1"/>
  <c r="O270" i="1"/>
  <c r="M270" i="1"/>
  <c r="N270" i="1" s="1"/>
  <c r="K270" i="1"/>
  <c r="L270" i="1" s="1"/>
  <c r="P270" i="1" l="1"/>
  <c r="O271" i="1" s="1"/>
  <c r="H142" i="1"/>
  <c r="F272" i="1"/>
  <c r="D273" i="1"/>
  <c r="M271" i="1"/>
  <c r="N271" i="1" s="1"/>
  <c r="I271" i="1"/>
  <c r="J271" i="1" s="1"/>
  <c r="K271" i="1"/>
  <c r="L271" i="1" s="1"/>
  <c r="P271" i="1" l="1"/>
  <c r="D274" i="1"/>
  <c r="F273" i="1"/>
  <c r="K272" i="1"/>
  <c r="L272" i="1" s="1"/>
  <c r="O272" i="1"/>
  <c r="M272" i="1"/>
  <c r="N272" i="1" s="1"/>
  <c r="I272" i="1"/>
  <c r="J272" i="1" s="1"/>
  <c r="G143" i="1"/>
  <c r="P272" i="1" l="1"/>
  <c r="O273" i="1" s="1"/>
  <c r="K273" i="1"/>
  <c r="L273" i="1" s="1"/>
  <c r="M273" i="1"/>
  <c r="N273" i="1" s="1"/>
  <c r="I273" i="1"/>
  <c r="J273" i="1" s="1"/>
  <c r="H143" i="1"/>
  <c r="F274" i="1"/>
  <c r="D275" i="1"/>
  <c r="P273" i="1" l="1"/>
  <c r="D276" i="1"/>
  <c r="F275" i="1"/>
  <c r="M274" i="1"/>
  <c r="N274" i="1" s="1"/>
  <c r="K274" i="1"/>
  <c r="L274" i="1" s="1"/>
  <c r="I274" i="1"/>
  <c r="J274" i="1" s="1"/>
  <c r="O274" i="1"/>
  <c r="G144" i="1"/>
  <c r="P274" i="1" l="1"/>
  <c r="H144" i="1"/>
  <c r="M275" i="1"/>
  <c r="N275" i="1" s="1"/>
  <c r="I275" i="1"/>
  <c r="J275" i="1" s="1"/>
  <c r="K275" i="1"/>
  <c r="L275" i="1" s="1"/>
  <c r="O275" i="1"/>
  <c r="F276" i="1"/>
  <c r="D277" i="1"/>
  <c r="P275" i="1" l="1"/>
  <c r="I276" i="1"/>
  <c r="J276" i="1" s="1"/>
  <c r="M276" i="1"/>
  <c r="N276" i="1" s="1"/>
  <c r="K276" i="1"/>
  <c r="L276" i="1" s="1"/>
  <c r="D278" i="1"/>
  <c r="F277" i="1"/>
  <c r="G145" i="1"/>
  <c r="O276" i="1" l="1"/>
  <c r="P276" i="1"/>
  <c r="F278" i="1"/>
  <c r="D279" i="1"/>
  <c r="K277" i="1"/>
  <c r="L277" i="1" s="1"/>
  <c r="I277" i="1"/>
  <c r="J277" i="1" s="1"/>
  <c r="M277" i="1"/>
  <c r="N277" i="1" s="1"/>
  <c r="H145" i="1"/>
  <c r="O277" i="1" l="1"/>
  <c r="P277" i="1"/>
  <c r="D280" i="1"/>
  <c r="F279" i="1"/>
  <c r="G146" i="1"/>
  <c r="I278" i="1"/>
  <c r="J278" i="1" s="1"/>
  <c r="M278" i="1"/>
  <c r="N278" i="1" s="1"/>
  <c r="K278" i="1"/>
  <c r="L278" i="1" s="1"/>
  <c r="O278" i="1" l="1"/>
  <c r="P278" i="1"/>
  <c r="H146" i="1"/>
  <c r="K279" i="1"/>
  <c r="L279" i="1" s="1"/>
  <c r="M279" i="1"/>
  <c r="N279" i="1" s="1"/>
  <c r="I279" i="1"/>
  <c r="J279" i="1" s="1"/>
  <c r="D281" i="1"/>
  <c r="F280" i="1"/>
  <c r="O279" i="1" l="1"/>
  <c r="P279" i="1"/>
  <c r="D282" i="1"/>
  <c r="F281" i="1"/>
  <c r="K280" i="1"/>
  <c r="L280" i="1" s="1"/>
  <c r="M280" i="1"/>
  <c r="N280" i="1" s="1"/>
  <c r="I280" i="1"/>
  <c r="J280" i="1" s="1"/>
  <c r="G147" i="1"/>
  <c r="O280" i="1" l="1"/>
  <c r="P280" i="1"/>
  <c r="M281" i="1"/>
  <c r="N281" i="1" s="1"/>
  <c r="I281" i="1"/>
  <c r="J281" i="1" s="1"/>
  <c r="K281" i="1"/>
  <c r="L281" i="1" s="1"/>
  <c r="H147" i="1"/>
  <c r="F282" i="1"/>
  <c r="D283" i="1"/>
  <c r="O281" i="1" l="1"/>
  <c r="P281" i="1"/>
  <c r="O282" i="1" s="1"/>
  <c r="G148" i="1"/>
  <c r="M282" i="1"/>
  <c r="N282" i="1" s="1"/>
  <c r="I282" i="1"/>
  <c r="J282" i="1" s="1"/>
  <c r="K282" i="1"/>
  <c r="L282" i="1" s="1"/>
  <c r="D284" i="1"/>
  <c r="F283" i="1"/>
  <c r="P282" i="1" l="1"/>
  <c r="D285" i="1"/>
  <c r="F284" i="1"/>
  <c r="H148" i="1"/>
  <c r="O283" i="1"/>
  <c r="K283" i="1"/>
  <c r="L283" i="1" s="1"/>
  <c r="M283" i="1"/>
  <c r="N283" i="1" s="1"/>
  <c r="I283" i="1"/>
  <c r="J283" i="1" s="1"/>
  <c r="P283" i="1" l="1"/>
  <c r="G149" i="1"/>
  <c r="O284" i="1"/>
  <c r="K284" i="1"/>
  <c r="L284" i="1" s="1"/>
  <c r="I284" i="1"/>
  <c r="J284" i="1" s="1"/>
  <c r="M284" i="1"/>
  <c r="N284" i="1" s="1"/>
  <c r="D286" i="1"/>
  <c r="F285" i="1"/>
  <c r="P284" i="1" l="1"/>
  <c r="F286" i="1"/>
  <c r="D287" i="1"/>
  <c r="H149" i="1"/>
  <c r="M285" i="1"/>
  <c r="N285" i="1" s="1"/>
  <c r="I285" i="1"/>
  <c r="J285" i="1" s="1"/>
  <c r="O285" i="1"/>
  <c r="K285" i="1"/>
  <c r="L285" i="1" s="1"/>
  <c r="P285" i="1" l="1"/>
  <c r="G150" i="1"/>
  <c r="D288" i="1"/>
  <c r="F287" i="1"/>
  <c r="M286" i="1"/>
  <c r="N286" i="1" s="1"/>
  <c r="I286" i="1"/>
  <c r="J286" i="1" s="1"/>
  <c r="O286" i="1"/>
  <c r="K286" i="1"/>
  <c r="L286" i="1" s="1"/>
  <c r="P286" i="1" l="1"/>
  <c r="O287" i="1" s="1"/>
  <c r="K287" i="1"/>
  <c r="L287" i="1" s="1"/>
  <c r="M287" i="1"/>
  <c r="N287" i="1" s="1"/>
  <c r="I287" i="1"/>
  <c r="J287" i="1" s="1"/>
  <c r="D289" i="1"/>
  <c r="F288" i="1"/>
  <c r="H150" i="1"/>
  <c r="P287" i="1" l="1"/>
  <c r="O288" i="1" s="1"/>
  <c r="K288" i="1"/>
  <c r="L288" i="1" s="1"/>
  <c r="I288" i="1"/>
  <c r="J288" i="1" s="1"/>
  <c r="M288" i="1"/>
  <c r="N288" i="1" s="1"/>
  <c r="D290" i="1"/>
  <c r="F289" i="1"/>
  <c r="G151" i="1"/>
  <c r="P288" i="1" l="1"/>
  <c r="M289" i="1"/>
  <c r="N289" i="1" s="1"/>
  <c r="I289" i="1"/>
  <c r="J289" i="1" s="1"/>
  <c r="K289" i="1"/>
  <c r="L289" i="1" s="1"/>
  <c r="F290" i="1"/>
  <c r="D291" i="1"/>
  <c r="H151" i="1"/>
  <c r="O289" i="1" l="1"/>
  <c r="P289" i="1"/>
  <c r="G152" i="1"/>
  <c r="D292" i="1"/>
  <c r="F291" i="1"/>
  <c r="M290" i="1"/>
  <c r="N290" i="1" s="1"/>
  <c r="I290" i="1"/>
  <c r="J290" i="1" s="1"/>
  <c r="K290" i="1"/>
  <c r="L290" i="1" s="1"/>
  <c r="O290" i="1" l="1"/>
  <c r="P290" i="1"/>
  <c r="O291" i="1" s="1"/>
  <c r="K291" i="1"/>
  <c r="L291" i="1" s="1"/>
  <c r="M291" i="1"/>
  <c r="N291" i="1" s="1"/>
  <c r="I291" i="1"/>
  <c r="J291" i="1" s="1"/>
  <c r="H152" i="1"/>
  <c r="D293" i="1"/>
  <c r="F292" i="1"/>
  <c r="P291" i="1" l="1"/>
  <c r="D294" i="1"/>
  <c r="F293" i="1"/>
  <c r="G153" i="1"/>
  <c r="O292" i="1"/>
  <c r="K292" i="1"/>
  <c r="L292" i="1" s="1"/>
  <c r="I292" i="1"/>
  <c r="J292" i="1" s="1"/>
  <c r="M292" i="1"/>
  <c r="N292" i="1" s="1"/>
  <c r="P292" i="1" l="1"/>
  <c r="H153" i="1"/>
  <c r="M293" i="1"/>
  <c r="N293" i="1" s="1"/>
  <c r="I293" i="1"/>
  <c r="J293" i="1" s="1"/>
  <c r="O293" i="1"/>
  <c r="K293" i="1"/>
  <c r="L293" i="1" s="1"/>
  <c r="D295" i="1"/>
  <c r="F294" i="1"/>
  <c r="P293" i="1" l="1"/>
  <c r="G154" i="1"/>
  <c r="D296" i="1"/>
  <c r="F295" i="1"/>
  <c r="O294" i="1"/>
  <c r="K294" i="1"/>
  <c r="K295" i="1" s="1"/>
  <c r="M294" i="1"/>
  <c r="I294" i="1"/>
  <c r="I295" i="1" s="1"/>
  <c r="M295" i="1" l="1"/>
  <c r="N295" i="1" s="1"/>
  <c r="N294" i="1"/>
  <c r="F296" i="1"/>
  <c r="D297" i="1"/>
  <c r="L294" i="1"/>
  <c r="L295" i="1"/>
  <c r="H154" i="1"/>
  <c r="J295" i="1"/>
  <c r="J294" i="1"/>
  <c r="P294" i="1"/>
  <c r="O295" i="1"/>
  <c r="P295" i="1" l="1"/>
  <c r="G155" i="1"/>
  <c r="M296" i="1"/>
  <c r="N296" i="1" s="1"/>
  <c r="I296" i="1"/>
  <c r="J296" i="1" s="1"/>
  <c r="O296" i="1"/>
  <c r="K296" i="1"/>
  <c r="L296" i="1" s="1"/>
  <c r="D298" i="1"/>
  <c r="F297" i="1"/>
  <c r="P296" i="1" l="1"/>
  <c r="D299" i="1"/>
  <c r="F298" i="1"/>
  <c r="H155" i="1"/>
  <c r="O297" i="1"/>
  <c r="K297" i="1"/>
  <c r="L297" i="1" s="1"/>
  <c r="M297" i="1"/>
  <c r="N297" i="1" s="1"/>
  <c r="I297" i="1"/>
  <c r="J297" i="1" s="1"/>
  <c r="P297" i="1" l="1"/>
  <c r="O298" i="1" s="1"/>
  <c r="K298" i="1"/>
  <c r="L298" i="1" s="1"/>
  <c r="I298" i="1"/>
  <c r="J298" i="1" s="1"/>
  <c r="M298" i="1"/>
  <c r="N298" i="1" s="1"/>
  <c r="G156" i="1"/>
  <c r="D300" i="1"/>
  <c r="F300" i="1" s="1"/>
  <c r="F299" i="1"/>
  <c r="P298" i="1" l="1"/>
  <c r="H156" i="1"/>
  <c r="M299" i="1"/>
  <c r="N299" i="1" s="1"/>
  <c r="M300" i="1" s="1"/>
  <c r="N300" i="1" s="1"/>
  <c r="I299" i="1"/>
  <c r="J299" i="1" s="1"/>
  <c r="I300" i="1" s="1"/>
  <c r="J300" i="1" s="1"/>
  <c r="O299" i="1"/>
  <c r="K299" i="1"/>
  <c r="L299" i="1" s="1"/>
  <c r="K300" i="1" s="1"/>
  <c r="L300" i="1" s="1"/>
  <c r="P299" i="1" l="1"/>
  <c r="G157" i="1"/>
  <c r="O300" i="1" l="1"/>
  <c r="H157" i="1"/>
  <c r="P300" i="1" l="1"/>
  <c r="G158" i="1"/>
  <c r="H158" i="1" l="1"/>
  <c r="G159" i="1" l="1"/>
  <c r="H159" i="1" l="1"/>
  <c r="G160" i="1" l="1"/>
  <c r="G161" i="1" s="1"/>
  <c r="H160" i="1" l="1"/>
  <c r="H161" i="1" l="1"/>
  <c r="G162" i="1" l="1"/>
  <c r="H162" i="1" l="1"/>
  <c r="G163" i="1" l="1"/>
  <c r="H163" i="1" l="1"/>
  <c r="G164" i="1" l="1"/>
  <c r="H164" i="1" l="1"/>
  <c r="G165" i="1" l="1"/>
  <c r="H165" i="1" l="1"/>
  <c r="G166" i="1" l="1"/>
  <c r="H166" i="1" l="1"/>
  <c r="G167" i="1" l="1"/>
  <c r="H167" i="1" l="1"/>
  <c r="G168" i="1" l="1"/>
  <c r="H168" i="1" l="1"/>
  <c r="G169" i="1" l="1"/>
  <c r="H169" i="1" l="1"/>
  <c r="G170" i="1" l="1"/>
  <c r="H170" i="1" l="1"/>
  <c r="G171" i="1" l="1"/>
  <c r="H171" i="1" l="1"/>
  <c r="G172" i="1" l="1"/>
  <c r="H172" i="1" l="1"/>
  <c r="G173" i="1" l="1"/>
  <c r="H173" i="1" l="1"/>
  <c r="G174" i="1" l="1"/>
  <c r="H174" i="1" l="1"/>
  <c r="G175" i="1" l="1"/>
  <c r="H175" i="1" l="1"/>
  <c r="G176" i="1" l="1"/>
  <c r="H176" i="1" l="1"/>
  <c r="G177" i="1" l="1"/>
  <c r="H177" i="1" l="1"/>
  <c r="G178" i="1" l="1"/>
  <c r="H178" i="1" l="1"/>
  <c r="G179" i="1" l="1"/>
  <c r="H179" i="1" l="1"/>
  <c r="G180" i="1" l="1"/>
  <c r="H180" i="1" l="1"/>
  <c r="G181" i="1" l="1"/>
  <c r="H181" i="1" l="1"/>
  <c r="G182" i="1" l="1"/>
  <c r="H182" i="1" l="1"/>
  <c r="G183" i="1" l="1"/>
  <c r="H183" i="1" l="1"/>
  <c r="G184" i="1" l="1"/>
  <c r="H184" i="1" l="1"/>
  <c r="G185" i="1" l="1"/>
  <c r="H185" i="1" l="1"/>
  <c r="G186" i="1" l="1"/>
  <c r="H186" i="1" l="1"/>
  <c r="G187" i="1" l="1"/>
  <c r="H187" i="1" l="1"/>
  <c r="G188" i="1" l="1"/>
  <c r="H188" i="1" l="1"/>
  <c r="G189" i="1" l="1"/>
  <c r="H189" i="1" l="1"/>
  <c r="G190" i="1" l="1"/>
  <c r="H190" i="1" l="1"/>
  <c r="G191" i="1" l="1"/>
  <c r="H191" i="1" l="1"/>
  <c r="G192" i="1" l="1"/>
  <c r="H192" i="1" l="1"/>
  <c r="G193" i="1" l="1"/>
  <c r="H193" i="1" l="1"/>
  <c r="G194" i="1" l="1"/>
  <c r="H194" i="1" l="1"/>
  <c r="G195" i="1" l="1"/>
  <c r="H195" i="1" l="1"/>
  <c r="G196" i="1" l="1"/>
  <c r="H196" i="1" l="1"/>
  <c r="G197" i="1"/>
  <c r="H197" i="1" l="1"/>
  <c r="G198" i="1" l="1"/>
  <c r="H198" i="1" l="1"/>
  <c r="G199" i="1" l="1"/>
  <c r="H199" i="1" l="1"/>
  <c r="G200" i="1" l="1"/>
  <c r="H200" i="1" l="1"/>
  <c r="G201" i="1" l="1"/>
  <c r="H201" i="1" l="1"/>
  <c r="G202" i="1" l="1"/>
  <c r="H202" i="1" l="1"/>
  <c r="G203" i="1" l="1"/>
  <c r="H203" i="1" l="1"/>
  <c r="G204" i="1" l="1"/>
  <c r="H204" i="1" l="1"/>
  <c r="G205" i="1" l="1"/>
  <c r="H205" i="1" l="1"/>
  <c r="G206" i="1" l="1"/>
  <c r="H206" i="1" l="1"/>
  <c r="G207" i="1" l="1"/>
  <c r="H207" i="1" l="1"/>
  <c r="G208" i="1" l="1"/>
  <c r="H208" i="1" l="1"/>
  <c r="G209" i="1" l="1"/>
  <c r="H209" i="1" l="1"/>
  <c r="G210" i="1" l="1"/>
  <c r="H210" i="1" l="1"/>
  <c r="G211" i="1" l="1"/>
  <c r="H211" i="1" l="1"/>
  <c r="G212" i="1" l="1"/>
  <c r="H212" i="1" l="1"/>
  <c r="G213" i="1" l="1"/>
  <c r="H213" i="1" l="1"/>
  <c r="G214" i="1" l="1"/>
  <c r="H214" i="1" l="1"/>
  <c r="G215" i="1" l="1"/>
  <c r="H215" i="1" l="1"/>
  <c r="G216" i="1" l="1"/>
  <c r="H216" i="1" l="1"/>
  <c r="G217" i="1" l="1"/>
  <c r="H217" i="1" l="1"/>
  <c r="G218" i="1" l="1"/>
  <c r="H218" i="1" l="1"/>
  <c r="G219" i="1" l="1"/>
  <c r="H219" i="1" l="1"/>
  <c r="G220" i="1" l="1"/>
  <c r="H220" i="1" l="1"/>
  <c r="G221" i="1" l="1"/>
  <c r="H221" i="1" l="1"/>
  <c r="G222" i="1" l="1"/>
  <c r="H222" i="1" l="1"/>
  <c r="G223" i="1" l="1"/>
  <c r="H223" i="1" l="1"/>
  <c r="G224" i="1" l="1"/>
  <c r="H224" i="1" l="1"/>
  <c r="G225" i="1" l="1"/>
  <c r="H225" i="1" l="1"/>
  <c r="G226" i="1" l="1"/>
  <c r="H226" i="1" l="1"/>
  <c r="G227" i="1" l="1"/>
  <c r="H227" i="1" l="1"/>
  <c r="G228" i="1" l="1"/>
  <c r="H228" i="1" l="1"/>
  <c r="G229" i="1" l="1"/>
  <c r="H229" i="1" l="1"/>
  <c r="G230" i="1" l="1"/>
  <c r="H230" i="1" l="1"/>
  <c r="G231" i="1" l="1"/>
  <c r="H231" i="1" l="1"/>
  <c r="G232" i="1" l="1"/>
  <c r="H232" i="1" l="1"/>
  <c r="G233" i="1" l="1"/>
  <c r="H233" i="1" l="1"/>
  <c r="G234" i="1" l="1"/>
  <c r="H234" i="1" l="1"/>
  <c r="G235" i="1" l="1"/>
  <c r="H235" i="1" l="1"/>
  <c r="G236" i="1" l="1"/>
  <c r="H236" i="1" l="1"/>
  <c r="G237" i="1" l="1"/>
  <c r="H237" i="1" l="1"/>
  <c r="G238" i="1" l="1"/>
  <c r="H238" i="1" l="1"/>
  <c r="G239" i="1" l="1"/>
  <c r="H239" i="1" l="1"/>
  <c r="G240" i="1" l="1"/>
  <c r="H240" i="1" l="1"/>
  <c r="G241" i="1" l="1"/>
  <c r="H241" i="1" l="1"/>
  <c r="G242" i="1" l="1"/>
  <c r="H242" i="1" l="1"/>
  <c r="G243" i="1" l="1"/>
  <c r="H243" i="1" l="1"/>
  <c r="G244" i="1" l="1"/>
  <c r="H244" i="1" l="1"/>
  <c r="G245" i="1" l="1"/>
  <c r="H245" i="1" l="1"/>
  <c r="G246" i="1" l="1"/>
  <c r="H246" i="1" l="1"/>
  <c r="G247" i="1" l="1"/>
  <c r="H247" i="1" l="1"/>
  <c r="G248" i="1" l="1"/>
  <c r="H248" i="1" l="1"/>
  <c r="G249" i="1" l="1"/>
  <c r="H249" i="1" l="1"/>
  <c r="G250" i="1" l="1"/>
  <c r="H250" i="1" l="1"/>
  <c r="G251" i="1" l="1"/>
  <c r="H251" i="1" l="1"/>
  <c r="G252" i="1" l="1"/>
  <c r="H252" i="1" l="1"/>
  <c r="G253" i="1" l="1"/>
  <c r="H253" i="1" l="1"/>
  <c r="G254" i="1" l="1"/>
  <c r="H254" i="1" l="1"/>
  <c r="G255" i="1" l="1"/>
  <c r="H255" i="1" l="1"/>
  <c r="G256" i="1" l="1"/>
  <c r="H256" i="1" l="1"/>
  <c r="G257" i="1" l="1"/>
  <c r="H257" i="1" l="1"/>
  <c r="G258" i="1" l="1"/>
  <c r="H258" i="1" l="1"/>
  <c r="G259" i="1" l="1"/>
  <c r="H259" i="1" l="1"/>
  <c r="G260" i="1" l="1"/>
  <c r="H260" i="1" l="1"/>
  <c r="G261" i="1" l="1"/>
  <c r="H261" i="1" l="1"/>
  <c r="G262" i="1" l="1"/>
  <c r="H262" i="1" l="1"/>
  <c r="G263" i="1" l="1"/>
  <c r="H263" i="1" l="1"/>
  <c r="G264" i="1" l="1"/>
  <c r="H264" i="1" l="1"/>
  <c r="G265" i="1" l="1"/>
  <c r="H265" i="1" l="1"/>
  <c r="G266" i="1" l="1"/>
  <c r="H266" i="1" l="1"/>
  <c r="G267" i="1" l="1"/>
  <c r="H267" i="1" l="1"/>
  <c r="G268" i="1" l="1"/>
  <c r="H268" i="1" l="1"/>
  <c r="G269" i="1" l="1"/>
  <c r="H269" i="1" l="1"/>
  <c r="G270" i="1" l="1"/>
  <c r="H270" i="1" l="1"/>
  <c r="G271" i="1" l="1"/>
  <c r="H271" i="1" l="1"/>
  <c r="G272" i="1" l="1"/>
  <c r="H272" i="1" l="1"/>
  <c r="G273" i="1" l="1"/>
  <c r="H273" i="1" l="1"/>
  <c r="G274" i="1" l="1"/>
  <c r="H274" i="1" l="1"/>
  <c r="G275" i="1" l="1"/>
  <c r="H275" i="1" l="1"/>
  <c r="G276" i="1" l="1"/>
  <c r="H276" i="1" l="1"/>
  <c r="G277" i="1" l="1"/>
  <c r="H277" i="1" l="1"/>
  <c r="G278" i="1" l="1"/>
  <c r="H278" i="1" l="1"/>
  <c r="G279" i="1" l="1"/>
  <c r="H279" i="1" l="1"/>
  <c r="G280" i="1" l="1"/>
  <c r="H280" i="1" l="1"/>
  <c r="G281" i="1" l="1"/>
  <c r="H281" i="1" l="1"/>
  <c r="G282" i="1" l="1"/>
  <c r="H282" i="1" l="1"/>
  <c r="G283" i="1" l="1"/>
  <c r="H283" i="1" l="1"/>
  <c r="G284" i="1" l="1"/>
  <c r="H284" i="1" l="1"/>
  <c r="G285" i="1" l="1"/>
  <c r="H285" i="1" l="1"/>
  <c r="G286" i="1" l="1"/>
  <c r="H286" i="1" l="1"/>
  <c r="G287" i="1" l="1"/>
  <c r="H287" i="1" l="1"/>
  <c r="G288" i="1" l="1"/>
  <c r="H288" i="1" l="1"/>
  <c r="G289" i="1" l="1"/>
  <c r="H289" i="1" l="1"/>
  <c r="G290" i="1" l="1"/>
  <c r="H290" i="1" l="1"/>
  <c r="G291" i="1" l="1"/>
  <c r="H291" i="1" l="1"/>
  <c r="G292" i="1" l="1"/>
  <c r="H292" i="1" l="1"/>
  <c r="G293" i="1" l="1"/>
  <c r="H293" i="1" s="1"/>
  <c r="G294" i="1" l="1"/>
  <c r="H294" i="1"/>
  <c r="G295" i="1"/>
  <c r="H295" i="1" l="1"/>
  <c r="G296" i="1" l="1"/>
  <c r="H296" i="1" l="1"/>
  <c r="G297" i="1" l="1"/>
  <c r="H297" i="1" l="1"/>
  <c r="G298" i="1" l="1"/>
  <c r="H298" i="1" l="1"/>
  <c r="G299" i="1" l="1"/>
  <c r="H299" i="1" l="1"/>
  <c r="G300" i="1" l="1"/>
  <c r="H300" i="1" l="1"/>
</calcChain>
</file>

<file path=xl/sharedStrings.xml><?xml version="1.0" encoding="utf-8"?>
<sst xmlns="http://schemas.openxmlformats.org/spreadsheetml/2006/main" count="319" uniqueCount="41">
  <si>
    <t>Description</t>
  </si>
  <si>
    <t>Date</t>
  </si>
  <si>
    <t>Value</t>
  </si>
  <si>
    <t>Running value</t>
  </si>
  <si>
    <t>Investments</t>
  </si>
  <si>
    <t>Total</t>
  </si>
  <si>
    <t>Eric Value</t>
  </si>
  <si>
    <t>Eric %</t>
  </si>
  <si>
    <t>Elaine Value Uncrys</t>
  </si>
  <si>
    <t>Elain % Uncrys</t>
  </si>
  <si>
    <t>Elaine Value Crys</t>
  </si>
  <si>
    <t>Elaine % Crys</t>
  </si>
  <si>
    <t>Jayne Value</t>
  </si>
  <si>
    <t>Jayne %</t>
  </si>
  <si>
    <t>General Value</t>
  </si>
  <si>
    <t>General %</t>
  </si>
  <si>
    <t>In Specie Contribution (general)</t>
  </si>
  <si>
    <t>Reserve Rent</t>
  </si>
  <si>
    <t>SW Transfer in for Eric</t>
  </si>
  <si>
    <t>Interest</t>
  </si>
  <si>
    <t>Clerical Medical Transfer in for Jayne</t>
  </si>
  <si>
    <t>Elaine Crystallisation of £50,000(£12,500 taken as PCLS)</t>
  </si>
  <si>
    <t>Skandia</t>
  </si>
  <si>
    <t>Reserve Interest</t>
  </si>
  <si>
    <t>Cheque out</t>
  </si>
  <si>
    <t>Rent</t>
  </si>
  <si>
    <t>110/12/13</t>
  </si>
  <si>
    <t>£20,000 contribution - Unallocated</t>
  </si>
  <si>
    <t>Julian Hodge Bank</t>
  </si>
  <si>
    <t>Contribution £50,000 (22% to Elaine, 78% to Jayne)</t>
  </si>
  <si>
    <t>Julian Hodge Bank - Payment</t>
  </si>
  <si>
    <t>Contribution £100,000 (25% to Elaine, 75% to Jayne)</t>
  </si>
  <si>
    <t>Old Mutual</t>
  </si>
  <si>
    <t>Contribution - no details on allocation, so assigned to unallocated</t>
  </si>
  <si>
    <t>AIB Adjustment</t>
  </si>
  <si>
    <t>Contribution £120,000 - £40,000 each member</t>
  </si>
  <si>
    <t>GDPR Fee</t>
  </si>
  <si>
    <t>FUND VALUATION 29/05/2018</t>
  </si>
  <si>
    <t>Cash</t>
  </si>
  <si>
    <t>Property</t>
  </si>
  <si>
    <t>Folglade Fund Split - 29/05/2018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</si>
</sst>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Alignment="1">
      <alignment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0" borderId="0" xfId="0" applyNumberFormat="1" applyFill="1" applyAlignment="1">
      <alignment wrapText="1"/>
    </xf>
    <xf numFmtId="164" fontId="0" fillId="2" borderId="0" xfId="0" applyNumberFormat="1" applyFill="1"/>
    <xf numFmtId="164" fontId="0" fillId="0" borderId="0" xfId="0" applyNumberFormat="1" applyFill="1"/>
    <xf numFmtId="14" fontId="0" fillId="0" borderId="0" xfId="0" applyNumberFormat="1" applyFill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9372-1CB7-4B87-9D46-C6D917D7A65B}">
  <dimension ref="A1:P305"/>
  <sheetViews>
    <sheetView tabSelected="1" workbookViewId="0">
      <pane ySplit="1" topLeftCell="A296" activePane="bottomLeft" state="frozen"/>
      <selection pane="bottomLeft" activeCell="F308" sqref="F308"/>
    </sheetView>
  </sheetViews>
  <sheetFormatPr defaultRowHeight="15" x14ac:dyDescent="0.25"/>
  <cols>
    <col min="1" max="1" width="29.7109375" customWidth="1"/>
    <col min="2" max="2" width="14.5703125" customWidth="1"/>
    <col min="3" max="3" width="12.7109375" customWidth="1"/>
    <col min="4" max="4" width="15" customWidth="1"/>
    <col min="5" max="5" width="17.28515625" customWidth="1"/>
    <col min="6" max="6" width="14.28515625" customWidth="1"/>
    <col min="7" max="7" width="12.85546875" customWidth="1"/>
    <col min="8" max="8" width="11.5703125" customWidth="1"/>
    <col min="9" max="9" width="18.7109375" customWidth="1"/>
    <col min="10" max="10" width="18.5703125" customWidth="1"/>
    <col min="11" max="11" width="19.28515625" customWidth="1"/>
    <col min="12" max="12" width="19" customWidth="1"/>
    <col min="13" max="13" width="13.7109375" customWidth="1"/>
    <col min="15" max="15" width="14.140625" customWidth="1"/>
    <col min="16" max="16" width="13.42578125" customWidth="1"/>
  </cols>
  <sheetData>
    <row r="1" spans="1:16" s="10" customFormat="1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7</v>
      </c>
      <c r="I1" s="11" t="s">
        <v>8</v>
      </c>
      <c r="J1" s="12" t="s">
        <v>9</v>
      </c>
      <c r="K1" s="11" t="s">
        <v>10</v>
      </c>
      <c r="L1" s="12" t="s">
        <v>11</v>
      </c>
      <c r="M1" s="11" t="s">
        <v>12</v>
      </c>
      <c r="N1" s="12" t="s">
        <v>13</v>
      </c>
      <c r="O1" s="11" t="s">
        <v>14</v>
      </c>
      <c r="P1" s="12" t="s">
        <v>15</v>
      </c>
    </row>
    <row r="2" spans="1:16" ht="30" x14ac:dyDescent="0.25">
      <c r="A2" s="9" t="s">
        <v>40</v>
      </c>
      <c r="C2" s="2"/>
      <c r="D2" s="2"/>
      <c r="E2" s="2"/>
      <c r="F2" s="2"/>
      <c r="G2" s="2"/>
      <c r="H2" s="3"/>
      <c r="I2" s="2"/>
      <c r="J2" s="3"/>
      <c r="K2" s="2"/>
      <c r="L2" s="3"/>
      <c r="M2" s="2"/>
      <c r="N2" s="3"/>
      <c r="O2" s="2"/>
      <c r="P2" s="3"/>
    </row>
    <row r="3" spans="1:16" ht="30" x14ac:dyDescent="0.25">
      <c r="A3" s="1" t="s">
        <v>16</v>
      </c>
      <c r="B3" s="4">
        <v>41005</v>
      </c>
      <c r="C3" s="2">
        <v>225000</v>
      </c>
      <c r="D3" s="2">
        <f>C3</f>
        <v>225000</v>
      </c>
      <c r="E3" s="2">
        <v>0</v>
      </c>
      <c r="F3" s="2">
        <f>D3+E3</f>
        <v>225000</v>
      </c>
      <c r="G3" s="2"/>
      <c r="H3" s="3"/>
      <c r="I3" s="2">
        <v>50000</v>
      </c>
      <c r="J3" s="3">
        <f>I3/F3</f>
        <v>0.22222222222222221</v>
      </c>
      <c r="K3" s="2"/>
      <c r="L3" s="3"/>
      <c r="M3" s="2"/>
      <c r="N3" s="3"/>
      <c r="O3" s="2">
        <v>175000</v>
      </c>
      <c r="P3" s="3">
        <f>O3/F3</f>
        <v>0.77777777777777779</v>
      </c>
    </row>
    <row r="4" spans="1:16" x14ac:dyDescent="0.25">
      <c r="A4" s="1" t="s">
        <v>17</v>
      </c>
      <c r="B4" s="4">
        <v>41032</v>
      </c>
      <c r="C4" s="2">
        <v>1833</v>
      </c>
      <c r="D4" s="2">
        <f>D3+C4</f>
        <v>226833</v>
      </c>
      <c r="E4" s="2">
        <v>0</v>
      </c>
      <c r="F4" s="2">
        <f t="shared" ref="F4:F67" si="0">D4+E4</f>
        <v>226833</v>
      </c>
      <c r="G4" s="2"/>
      <c r="H4" s="3"/>
      <c r="I4" s="2">
        <f>I3+(C4*J3)</f>
        <v>50407.333333333336</v>
      </c>
      <c r="J4" s="3">
        <f t="shared" ref="J4:J67" si="1">I4/F4</f>
        <v>0.22222222222222224</v>
      </c>
      <c r="K4" s="2"/>
      <c r="L4" s="3"/>
      <c r="M4" s="2"/>
      <c r="N4" s="3"/>
      <c r="O4" s="2">
        <f>O3+(C4*P3)</f>
        <v>176425.66666666666</v>
      </c>
      <c r="P4" s="3">
        <f t="shared" ref="P4:P67" si="2">O4/F4</f>
        <v>0.77777777777777779</v>
      </c>
    </row>
    <row r="5" spans="1:16" x14ac:dyDescent="0.25">
      <c r="A5" s="1" t="s">
        <v>18</v>
      </c>
      <c r="B5" s="4">
        <v>41039</v>
      </c>
      <c r="C5" s="2">
        <v>37661.19</v>
      </c>
      <c r="D5" s="2">
        <f t="shared" ref="D5:D68" si="3">D4+C5</f>
        <v>264494.19</v>
      </c>
      <c r="E5" s="2">
        <v>0</v>
      </c>
      <c r="F5" s="2">
        <f t="shared" si="0"/>
        <v>264494.19</v>
      </c>
      <c r="G5" s="2">
        <v>37661.19</v>
      </c>
      <c r="H5" s="3">
        <f>G5/F5</f>
        <v>0.14238947933033994</v>
      </c>
      <c r="I5" s="2">
        <f>I4</f>
        <v>50407.333333333336</v>
      </c>
      <c r="J5" s="3">
        <f t="shared" si="1"/>
        <v>0.19058011570436892</v>
      </c>
      <c r="K5" s="2"/>
      <c r="L5" s="3"/>
      <c r="M5" s="2"/>
      <c r="N5" s="3"/>
      <c r="O5" s="2">
        <f>O4</f>
        <v>176425.66666666666</v>
      </c>
      <c r="P5" s="3">
        <f t="shared" si="2"/>
        <v>0.66703040496529109</v>
      </c>
    </row>
    <row r="6" spans="1:16" x14ac:dyDescent="0.25">
      <c r="A6" s="1" t="s">
        <v>18</v>
      </c>
      <c r="B6" s="4">
        <v>41039</v>
      </c>
      <c r="C6" s="2">
        <v>362867.84</v>
      </c>
      <c r="D6" s="2">
        <f t="shared" si="3"/>
        <v>627362.03</v>
      </c>
      <c r="E6" s="2">
        <v>0</v>
      </c>
      <c r="F6" s="2">
        <f t="shared" si="0"/>
        <v>627362.03</v>
      </c>
      <c r="G6" s="2">
        <f>G5+C6</f>
        <v>400529.03</v>
      </c>
      <c r="H6" s="3">
        <f t="shared" ref="H6:H69" si="4">G6/F6</f>
        <v>0.63843364890922716</v>
      </c>
      <c r="I6" s="2">
        <f>I5</f>
        <v>50407.333333333336</v>
      </c>
      <c r="J6" s="3">
        <f t="shared" si="1"/>
        <v>8.0348078020171756E-2</v>
      </c>
      <c r="K6" s="2"/>
      <c r="L6" s="3"/>
      <c r="M6" s="2"/>
      <c r="N6" s="3"/>
      <c r="O6" s="2">
        <f>O5</f>
        <v>176425.66666666666</v>
      </c>
      <c r="P6" s="3">
        <f t="shared" si="2"/>
        <v>0.2812182730706011</v>
      </c>
    </row>
    <row r="7" spans="1:16" x14ac:dyDescent="0.25">
      <c r="A7" s="1" t="s">
        <v>19</v>
      </c>
      <c r="B7" s="4">
        <v>41066</v>
      </c>
      <c r="C7" s="2">
        <v>148.13999999999999</v>
      </c>
      <c r="D7" s="2">
        <f>D6+C7</f>
        <v>627510.17000000004</v>
      </c>
      <c r="E7" s="2">
        <v>0</v>
      </c>
      <c r="F7" s="2">
        <f t="shared" si="0"/>
        <v>627510.17000000004</v>
      </c>
      <c r="G7" s="2">
        <f>G6+(C7*H6)</f>
        <v>400623.60756074946</v>
      </c>
      <c r="H7" s="3">
        <f t="shared" si="4"/>
        <v>0.63843364890922716</v>
      </c>
      <c r="I7" s="2">
        <f>I6+(C7*J6)</f>
        <v>50419.236097611247</v>
      </c>
      <c r="J7" s="3">
        <f t="shared" si="1"/>
        <v>8.0348078020171756E-2</v>
      </c>
      <c r="K7" s="2"/>
      <c r="L7" s="3"/>
      <c r="M7" s="2"/>
      <c r="N7" s="3"/>
      <c r="O7" s="2">
        <f>O6+(P6*C7)</f>
        <v>176467.32634163933</v>
      </c>
      <c r="P7" s="3">
        <f t="shared" si="2"/>
        <v>0.2812182730706011</v>
      </c>
    </row>
    <row r="8" spans="1:16" x14ac:dyDescent="0.25">
      <c r="A8" s="1" t="s">
        <v>17</v>
      </c>
      <c r="B8" s="4">
        <v>41066</v>
      </c>
      <c r="C8" s="2">
        <v>1833</v>
      </c>
      <c r="D8" s="2">
        <f t="shared" si="3"/>
        <v>629343.17000000004</v>
      </c>
      <c r="E8" s="2">
        <v>0</v>
      </c>
      <c r="F8" s="2">
        <f t="shared" si="0"/>
        <v>629343.17000000004</v>
      </c>
      <c r="G8" s="2">
        <f>G7+(C8*H7)</f>
        <v>401793.85643920006</v>
      </c>
      <c r="H8" s="3">
        <f t="shared" si="4"/>
        <v>0.63843364890922716</v>
      </c>
      <c r="I8" s="2">
        <f>I7+(C8*J7)</f>
        <v>50566.514124622219</v>
      </c>
      <c r="J8" s="3">
        <f t="shared" si="1"/>
        <v>8.0348078020171756E-2</v>
      </c>
      <c r="K8" s="2"/>
      <c r="L8" s="3"/>
      <c r="M8" s="2"/>
      <c r="N8" s="3"/>
      <c r="O8" s="2">
        <f>O7+(P7*C8)</f>
        <v>176982.79943617774</v>
      </c>
      <c r="P8" s="3">
        <f t="shared" si="2"/>
        <v>0.2812182730706011</v>
      </c>
    </row>
    <row r="9" spans="1:16" x14ac:dyDescent="0.25">
      <c r="A9" s="1" t="s">
        <v>17</v>
      </c>
      <c r="B9" s="4">
        <v>41093</v>
      </c>
      <c r="C9" s="2">
        <v>1833</v>
      </c>
      <c r="D9" s="2">
        <f>D8+C9</f>
        <v>631176.17000000004</v>
      </c>
      <c r="E9" s="2">
        <v>0</v>
      </c>
      <c r="F9" s="2">
        <f t="shared" si="0"/>
        <v>631176.17000000004</v>
      </c>
      <c r="G9" s="2">
        <f>G8+(C9*H8)</f>
        <v>402964.10531765065</v>
      </c>
      <c r="H9" s="3">
        <f t="shared" si="4"/>
        <v>0.63843364890922705</v>
      </c>
      <c r="I9" s="2">
        <f>I8+(C9*J8)</f>
        <v>50713.792151633192</v>
      </c>
      <c r="J9" s="3">
        <f t="shared" si="1"/>
        <v>8.0348078020171756E-2</v>
      </c>
      <c r="K9" s="2"/>
      <c r="L9" s="3"/>
      <c r="M9" s="2"/>
      <c r="N9" s="3"/>
      <c r="O9" s="2">
        <f>O8+(P8*C9)</f>
        <v>177498.27253071615</v>
      </c>
      <c r="P9" s="3">
        <f t="shared" si="2"/>
        <v>0.2812182730706011</v>
      </c>
    </row>
    <row r="10" spans="1:16" x14ac:dyDescent="0.25">
      <c r="A10" s="1" t="s">
        <v>19</v>
      </c>
      <c r="B10" s="4">
        <v>41095</v>
      </c>
      <c r="C10" s="2">
        <v>142.88999999999999</v>
      </c>
      <c r="D10" s="2">
        <f t="shared" si="3"/>
        <v>631319.06000000006</v>
      </c>
      <c r="E10" s="2">
        <v>0</v>
      </c>
      <c r="F10" s="2">
        <f t="shared" si="0"/>
        <v>631319.06000000006</v>
      </c>
      <c r="G10" s="2">
        <f>G9+(C10*H9)</f>
        <v>403055.33110174327</v>
      </c>
      <c r="H10" s="3">
        <f t="shared" si="4"/>
        <v>0.63843364890922705</v>
      </c>
      <c r="I10" s="2">
        <f>I9+(C10*J9)</f>
        <v>50725.273088501497</v>
      </c>
      <c r="J10" s="3">
        <f t="shared" si="1"/>
        <v>8.0348078020171756E-2</v>
      </c>
      <c r="K10" s="2"/>
      <c r="L10" s="3"/>
      <c r="M10" s="2"/>
      <c r="N10" s="3"/>
      <c r="O10" s="2">
        <f>O9+(P9*C10)</f>
        <v>177538.45580975519</v>
      </c>
      <c r="P10" s="3">
        <f t="shared" si="2"/>
        <v>0.28121827307060104</v>
      </c>
    </row>
    <row r="11" spans="1:16" ht="30" x14ac:dyDescent="0.25">
      <c r="A11" s="1" t="s">
        <v>20</v>
      </c>
      <c r="B11" s="4">
        <v>41095</v>
      </c>
      <c r="C11" s="2">
        <v>10363.549999999999</v>
      </c>
      <c r="D11" s="2">
        <f t="shared" si="3"/>
        <v>641682.6100000001</v>
      </c>
      <c r="E11" s="2">
        <v>0</v>
      </c>
      <c r="F11" s="2">
        <f t="shared" si="0"/>
        <v>641682.6100000001</v>
      </c>
      <c r="G11" s="2">
        <f>G10</f>
        <v>403055.33110174327</v>
      </c>
      <c r="H11" s="3">
        <f t="shared" si="4"/>
        <v>0.62812257153383544</v>
      </c>
      <c r="I11" s="2">
        <f>I10</f>
        <v>50725.273088501497</v>
      </c>
      <c r="J11" s="3">
        <f t="shared" si="1"/>
        <v>7.9050409498399046E-2</v>
      </c>
      <c r="K11" s="2"/>
      <c r="L11" s="3"/>
      <c r="M11" s="2">
        <v>10363.549999999999</v>
      </c>
      <c r="N11" s="3">
        <f>M11/F11</f>
        <v>1.6150585723368749E-2</v>
      </c>
      <c r="O11" s="2">
        <f>O10</f>
        <v>177538.45580975519</v>
      </c>
      <c r="P11" s="3">
        <f t="shared" si="2"/>
        <v>0.27667643324439656</v>
      </c>
    </row>
    <row r="12" spans="1:16" ht="30" x14ac:dyDescent="0.25">
      <c r="A12" s="1" t="s">
        <v>21</v>
      </c>
      <c r="B12" s="4">
        <v>41115</v>
      </c>
      <c r="C12" s="2">
        <v>-12500</v>
      </c>
      <c r="D12" s="2">
        <f>D11+C12</f>
        <v>629182.6100000001</v>
      </c>
      <c r="E12" s="2">
        <v>0</v>
      </c>
      <c r="F12" s="2">
        <f t="shared" si="0"/>
        <v>629182.6100000001</v>
      </c>
      <c r="G12" s="2">
        <f>G11</f>
        <v>403055.33110174327</v>
      </c>
      <c r="H12" s="3">
        <f t="shared" si="4"/>
        <v>0.64060151170062252</v>
      </c>
      <c r="I12" s="2">
        <f>I11-50000</f>
        <v>725.27308850149711</v>
      </c>
      <c r="J12" s="3">
        <f t="shared" si="1"/>
        <v>1.1527227182923842E-3</v>
      </c>
      <c r="K12" s="2">
        <f>37500</f>
        <v>37500</v>
      </c>
      <c r="L12" s="3">
        <f>K12/F12</f>
        <v>5.9601138690085528E-2</v>
      </c>
      <c r="M12" s="2">
        <f>M11</f>
        <v>10363.549999999999</v>
      </c>
      <c r="N12" s="3">
        <f t="shared" ref="N12:N75" si="5">M12/F12</f>
        <v>1.6471450156576955E-2</v>
      </c>
      <c r="O12" s="2">
        <f>O11</f>
        <v>177538.45580975519</v>
      </c>
      <c r="P12" s="3">
        <f t="shared" si="2"/>
        <v>0.28217317673442238</v>
      </c>
    </row>
    <row r="13" spans="1:16" x14ac:dyDescent="0.25">
      <c r="A13" s="1" t="s">
        <v>17</v>
      </c>
      <c r="B13" s="4">
        <v>41124</v>
      </c>
      <c r="C13" s="2">
        <v>1833</v>
      </c>
      <c r="D13" s="2">
        <f>D12+C13</f>
        <v>631015.6100000001</v>
      </c>
      <c r="E13" s="2">
        <v>0</v>
      </c>
      <c r="F13" s="2">
        <f t="shared" si="0"/>
        <v>631015.6100000001</v>
      </c>
      <c r="G13" s="2">
        <f>G12+(C13*H12)</f>
        <v>404229.55367269053</v>
      </c>
      <c r="H13" s="3">
        <f t="shared" si="4"/>
        <v>0.64060151170062252</v>
      </c>
      <c r="I13" s="2">
        <f>I12+(C13*J12)</f>
        <v>727.38602924412703</v>
      </c>
      <c r="J13" s="3">
        <f t="shared" si="1"/>
        <v>1.152722718292384E-3</v>
      </c>
      <c r="K13" s="2">
        <f>K12+(C13*L12)</f>
        <v>37609.248887218928</v>
      </c>
      <c r="L13" s="3">
        <f t="shared" ref="L13:L76" si="6">K13/F13</f>
        <v>5.9601138690085528E-2</v>
      </c>
      <c r="M13" s="2">
        <f>M12+(C13*N12)</f>
        <v>10393.742168137005</v>
      </c>
      <c r="N13" s="3">
        <f t="shared" si="5"/>
        <v>1.6471450156576955E-2</v>
      </c>
      <c r="O13" s="2">
        <f>O12+(C13*P12)</f>
        <v>178055.67924270939</v>
      </c>
      <c r="P13" s="3">
        <f t="shared" si="2"/>
        <v>0.28217317673442238</v>
      </c>
    </row>
    <row r="14" spans="1:16" x14ac:dyDescent="0.25">
      <c r="A14" s="1" t="s">
        <v>19</v>
      </c>
      <c r="B14" s="4">
        <v>41127</v>
      </c>
      <c r="C14" s="2">
        <v>130.09</v>
      </c>
      <c r="D14" s="2">
        <f t="shared" si="3"/>
        <v>631145.70000000007</v>
      </c>
      <c r="E14" s="2">
        <v>0</v>
      </c>
      <c r="F14" s="2">
        <f t="shared" si="0"/>
        <v>631145.70000000007</v>
      </c>
      <c r="G14" s="2">
        <f>G13+(C14*H13)</f>
        <v>404312.88952334767</v>
      </c>
      <c r="H14" s="3">
        <f t="shared" si="4"/>
        <v>0.64060151170062252</v>
      </c>
      <c r="I14" s="2">
        <f>I13+(C14*J13)</f>
        <v>727.5359869425497</v>
      </c>
      <c r="J14" s="3">
        <f t="shared" si="1"/>
        <v>1.1527227182923842E-3</v>
      </c>
      <c r="K14" s="2">
        <f>K13+(C14*L13)</f>
        <v>37617.00239935112</v>
      </c>
      <c r="L14" s="3">
        <f t="shared" si="6"/>
        <v>5.9601138690085535E-2</v>
      </c>
      <c r="M14" s="2">
        <f>M13+(C14*N13)</f>
        <v>10395.884939087875</v>
      </c>
      <c r="N14" s="3">
        <f t="shared" si="5"/>
        <v>1.6471450156576958E-2</v>
      </c>
      <c r="O14" s="2">
        <f>O13+(C14*P13)</f>
        <v>178092.38715127078</v>
      </c>
      <c r="P14" s="3">
        <f t="shared" si="2"/>
        <v>0.28217317673442244</v>
      </c>
    </row>
    <row r="15" spans="1:16" x14ac:dyDescent="0.25">
      <c r="A15" s="1" t="s">
        <v>22</v>
      </c>
      <c r="B15" s="4">
        <v>41141</v>
      </c>
      <c r="C15" s="2">
        <v>-280000</v>
      </c>
      <c r="D15" s="2">
        <f t="shared" si="3"/>
        <v>351145.70000000007</v>
      </c>
      <c r="E15" s="2">
        <v>280000</v>
      </c>
      <c r="F15" s="2">
        <f t="shared" si="0"/>
        <v>631145.70000000007</v>
      </c>
      <c r="G15" s="2">
        <f>F15*H14</f>
        <v>404312.88952334761</v>
      </c>
      <c r="H15" s="3">
        <f t="shared" si="4"/>
        <v>0.64060151170062252</v>
      </c>
      <c r="I15" s="2">
        <f>F15*J14</f>
        <v>727.5359869425497</v>
      </c>
      <c r="J15" s="3">
        <f t="shared" si="1"/>
        <v>1.1527227182923842E-3</v>
      </c>
      <c r="K15" s="2">
        <f>F15*L14</f>
        <v>37617.00239935112</v>
      </c>
      <c r="L15" s="3">
        <f t="shared" si="6"/>
        <v>5.9601138690085535E-2</v>
      </c>
      <c r="M15" s="2">
        <f>F15*N14</f>
        <v>10395.884939087875</v>
      </c>
      <c r="N15" s="3">
        <f t="shared" si="5"/>
        <v>1.6471450156576958E-2</v>
      </c>
      <c r="O15" s="2">
        <f>F15*P14</f>
        <v>178092.38715127078</v>
      </c>
      <c r="P15" s="3">
        <f t="shared" si="2"/>
        <v>0.28217317673442244</v>
      </c>
    </row>
    <row r="16" spans="1:16" x14ac:dyDescent="0.25">
      <c r="A16" s="1" t="s">
        <v>17</v>
      </c>
      <c r="B16" s="4">
        <v>41155</v>
      </c>
      <c r="C16" s="2">
        <v>1833</v>
      </c>
      <c r="D16" s="2">
        <f t="shared" si="3"/>
        <v>352978.70000000007</v>
      </c>
      <c r="E16" s="2">
        <v>280000</v>
      </c>
      <c r="F16" s="2">
        <f t="shared" si="0"/>
        <v>632978.70000000007</v>
      </c>
      <c r="G16" s="2">
        <f t="shared" ref="G16:G79" si="7">F16*H15</f>
        <v>405487.11209429486</v>
      </c>
      <c r="H16" s="3">
        <f t="shared" si="4"/>
        <v>0.64060151170062252</v>
      </c>
      <c r="I16" s="2">
        <f t="shared" ref="I16:I79" si="8">F16*J15</f>
        <v>729.64892768517973</v>
      </c>
      <c r="J16" s="3">
        <f t="shared" si="1"/>
        <v>1.1527227182923842E-3</v>
      </c>
      <c r="K16" s="2">
        <f t="shared" ref="K16:K79" si="9">F16*L15</f>
        <v>37726.251286570048</v>
      </c>
      <c r="L16" s="3">
        <f t="shared" si="6"/>
        <v>5.9601138690085535E-2</v>
      </c>
      <c r="M16" s="2">
        <f t="shared" ref="M16:M79" si="10">F16*N15</f>
        <v>10426.077107224881</v>
      </c>
      <c r="N16" s="3">
        <f t="shared" si="5"/>
        <v>1.6471450156576958E-2</v>
      </c>
      <c r="O16" s="2">
        <f t="shared" ref="O16:O79" si="11">F16*P15</f>
        <v>178609.61058422498</v>
      </c>
      <c r="P16" s="3">
        <f t="shared" si="2"/>
        <v>0.28217317673442244</v>
      </c>
    </row>
    <row r="17" spans="1:16" x14ac:dyDescent="0.25">
      <c r="A17" s="1" t="s">
        <v>19</v>
      </c>
      <c r="B17" s="4">
        <v>41157</v>
      </c>
      <c r="C17" s="2">
        <v>59.5</v>
      </c>
      <c r="D17" s="2">
        <f t="shared" si="3"/>
        <v>353038.20000000007</v>
      </c>
      <c r="E17" s="2">
        <v>280000</v>
      </c>
      <c r="F17" s="2">
        <f t="shared" si="0"/>
        <v>633038.20000000007</v>
      </c>
      <c r="G17" s="2">
        <f t="shared" si="7"/>
        <v>405525.22788424109</v>
      </c>
      <c r="H17" s="3">
        <f t="shared" si="4"/>
        <v>0.64060151170062252</v>
      </c>
      <c r="I17" s="2">
        <f t="shared" si="8"/>
        <v>729.71751468691809</v>
      </c>
      <c r="J17" s="3">
        <f t="shared" si="1"/>
        <v>1.1527227182923842E-3</v>
      </c>
      <c r="K17" s="2">
        <f t="shared" si="9"/>
        <v>37729.797554322111</v>
      </c>
      <c r="L17" s="3">
        <f t="shared" si="6"/>
        <v>5.9601138690085535E-2</v>
      </c>
      <c r="M17" s="2">
        <f t="shared" si="10"/>
        <v>10427.057158509197</v>
      </c>
      <c r="N17" s="3">
        <f t="shared" si="5"/>
        <v>1.6471450156576958E-2</v>
      </c>
      <c r="O17" s="2">
        <f t="shared" si="11"/>
        <v>178626.39988824067</v>
      </c>
      <c r="P17" s="3">
        <f t="shared" si="2"/>
        <v>0.28217317673442244</v>
      </c>
    </row>
    <row r="18" spans="1:16" x14ac:dyDescent="0.25">
      <c r="A18" s="1" t="s">
        <v>22</v>
      </c>
      <c r="B18" s="4">
        <v>41162</v>
      </c>
      <c r="C18" s="2">
        <v>-1833</v>
      </c>
      <c r="D18" s="2">
        <f t="shared" si="3"/>
        <v>351205.20000000007</v>
      </c>
      <c r="E18" s="2">
        <f>E17+1833</f>
        <v>281833</v>
      </c>
      <c r="F18" s="2">
        <f t="shared" si="0"/>
        <v>633038.20000000007</v>
      </c>
      <c r="G18" s="2">
        <f t="shared" si="7"/>
        <v>405525.22788424109</v>
      </c>
      <c r="H18" s="3">
        <f t="shared" si="4"/>
        <v>0.64060151170062252</v>
      </c>
      <c r="I18" s="2">
        <f t="shared" si="8"/>
        <v>729.71751468691809</v>
      </c>
      <c r="J18" s="3">
        <f t="shared" si="1"/>
        <v>1.1527227182923842E-3</v>
      </c>
      <c r="K18" s="2">
        <f t="shared" si="9"/>
        <v>37729.797554322111</v>
      </c>
      <c r="L18" s="3">
        <f t="shared" si="6"/>
        <v>5.9601138690085535E-2</v>
      </c>
      <c r="M18" s="2">
        <f t="shared" si="10"/>
        <v>10427.057158509197</v>
      </c>
      <c r="N18" s="3">
        <f t="shared" si="5"/>
        <v>1.6471450156576958E-2</v>
      </c>
      <c r="O18" s="2">
        <f t="shared" si="11"/>
        <v>178626.39988824067</v>
      </c>
      <c r="P18" s="3">
        <f t="shared" si="2"/>
        <v>0.28217317673442244</v>
      </c>
    </row>
    <row r="19" spans="1:16" x14ac:dyDescent="0.25">
      <c r="A19" s="1" t="s">
        <v>17</v>
      </c>
      <c r="B19" s="4">
        <v>41185</v>
      </c>
      <c r="C19" s="2">
        <v>1833</v>
      </c>
      <c r="D19" s="2">
        <f t="shared" si="3"/>
        <v>353038.20000000007</v>
      </c>
      <c r="E19" s="2">
        <f>E18</f>
        <v>281833</v>
      </c>
      <c r="F19" s="2">
        <f t="shared" si="0"/>
        <v>634871.20000000007</v>
      </c>
      <c r="G19" s="2">
        <f t="shared" si="7"/>
        <v>406699.45045518829</v>
      </c>
      <c r="H19" s="3">
        <f t="shared" si="4"/>
        <v>0.64060151170062252</v>
      </c>
      <c r="I19" s="2">
        <f t="shared" si="8"/>
        <v>731.83045542954801</v>
      </c>
      <c r="J19" s="3">
        <f t="shared" si="1"/>
        <v>1.1527227182923842E-3</v>
      </c>
      <c r="K19" s="2">
        <f t="shared" si="9"/>
        <v>37839.046441541039</v>
      </c>
      <c r="L19" s="3">
        <f t="shared" si="6"/>
        <v>5.9601138690085542E-2</v>
      </c>
      <c r="M19" s="2">
        <f t="shared" si="10"/>
        <v>10457.249326646202</v>
      </c>
      <c r="N19" s="3">
        <f t="shared" si="5"/>
        <v>1.6471450156576958E-2</v>
      </c>
      <c r="O19" s="2">
        <f t="shared" si="11"/>
        <v>179143.62332119487</v>
      </c>
      <c r="P19" s="3">
        <f t="shared" si="2"/>
        <v>0.28217317673442244</v>
      </c>
    </row>
    <row r="20" spans="1:16" x14ac:dyDescent="0.25">
      <c r="A20" s="1" t="s">
        <v>19</v>
      </c>
      <c r="B20" s="4">
        <v>41187</v>
      </c>
      <c r="C20" s="2">
        <v>3.55</v>
      </c>
      <c r="D20" s="2">
        <f t="shared" si="3"/>
        <v>353041.75000000006</v>
      </c>
      <c r="E20" s="2">
        <f>E19</f>
        <v>281833</v>
      </c>
      <c r="F20" s="2">
        <f t="shared" si="0"/>
        <v>634874.75</v>
      </c>
      <c r="G20" s="2">
        <f t="shared" si="7"/>
        <v>406701.72459055478</v>
      </c>
      <c r="H20" s="3">
        <f t="shared" si="4"/>
        <v>0.64060151170062252</v>
      </c>
      <c r="I20" s="2">
        <f t="shared" si="8"/>
        <v>731.83454759519782</v>
      </c>
      <c r="J20" s="3">
        <f t="shared" si="1"/>
        <v>1.1527227182923842E-3</v>
      </c>
      <c r="K20" s="2">
        <f t="shared" si="9"/>
        <v>37839.258025583389</v>
      </c>
      <c r="L20" s="3">
        <f t="shared" si="6"/>
        <v>5.9601138690085549E-2</v>
      </c>
      <c r="M20" s="2">
        <f t="shared" si="10"/>
        <v>10457.307800294257</v>
      </c>
      <c r="N20" s="3">
        <f t="shared" si="5"/>
        <v>1.6471450156576958E-2</v>
      </c>
      <c r="O20" s="2">
        <f t="shared" si="11"/>
        <v>179144.62503597225</v>
      </c>
      <c r="P20" s="3">
        <f t="shared" si="2"/>
        <v>0.28217317673442244</v>
      </c>
    </row>
    <row r="21" spans="1:16" x14ac:dyDescent="0.25">
      <c r="A21" s="1" t="s">
        <v>22</v>
      </c>
      <c r="B21" s="4">
        <v>41192</v>
      </c>
      <c r="C21" s="2">
        <v>-1833</v>
      </c>
      <c r="D21" s="2">
        <f t="shared" si="3"/>
        <v>351208.75000000006</v>
      </c>
      <c r="E21" s="2">
        <f>E20+1833</f>
        <v>283666</v>
      </c>
      <c r="F21" s="2">
        <f t="shared" si="0"/>
        <v>634874.75</v>
      </c>
      <c r="G21" s="2">
        <f t="shared" si="7"/>
        <v>406701.72459055478</v>
      </c>
      <c r="H21" s="3">
        <f t="shared" si="4"/>
        <v>0.64060151170062252</v>
      </c>
      <c r="I21" s="2">
        <f t="shared" si="8"/>
        <v>731.83454759519782</v>
      </c>
      <c r="J21" s="3">
        <f t="shared" si="1"/>
        <v>1.1527227182923842E-3</v>
      </c>
      <c r="K21" s="2">
        <f t="shared" si="9"/>
        <v>37839.258025583389</v>
      </c>
      <c r="L21" s="3">
        <f t="shared" si="6"/>
        <v>5.9601138690085549E-2</v>
      </c>
      <c r="M21" s="2">
        <f t="shared" si="10"/>
        <v>10457.307800294257</v>
      </c>
      <c r="N21" s="3">
        <f t="shared" si="5"/>
        <v>1.6471450156576958E-2</v>
      </c>
      <c r="O21" s="2">
        <f t="shared" si="11"/>
        <v>179144.62503597225</v>
      </c>
      <c r="P21" s="3">
        <f t="shared" si="2"/>
        <v>0.28217317673442244</v>
      </c>
    </row>
    <row r="22" spans="1:16" x14ac:dyDescent="0.25">
      <c r="A22" s="1" t="s">
        <v>17</v>
      </c>
      <c r="B22" s="4">
        <v>41218</v>
      </c>
      <c r="C22" s="2">
        <v>1833</v>
      </c>
      <c r="D22" s="2">
        <f t="shared" si="3"/>
        <v>353041.75000000006</v>
      </c>
      <c r="E22" s="2">
        <f>E21</f>
        <v>283666</v>
      </c>
      <c r="F22" s="2">
        <f t="shared" si="0"/>
        <v>636707.75</v>
      </c>
      <c r="G22" s="2">
        <f t="shared" si="7"/>
        <v>407875.94716150203</v>
      </c>
      <c r="H22" s="3">
        <f t="shared" si="4"/>
        <v>0.64060151170062252</v>
      </c>
      <c r="I22" s="2">
        <f t="shared" si="8"/>
        <v>733.94748833782785</v>
      </c>
      <c r="J22" s="3">
        <f t="shared" si="1"/>
        <v>1.1527227182923842E-3</v>
      </c>
      <c r="K22" s="2">
        <f t="shared" si="9"/>
        <v>37948.506912802317</v>
      </c>
      <c r="L22" s="3">
        <f t="shared" si="6"/>
        <v>5.9601138690085549E-2</v>
      </c>
      <c r="M22" s="2">
        <f t="shared" si="10"/>
        <v>10487.499968431262</v>
      </c>
      <c r="N22" s="3">
        <f t="shared" si="5"/>
        <v>1.6471450156576958E-2</v>
      </c>
      <c r="O22" s="2">
        <f t="shared" si="11"/>
        <v>179661.84846892644</v>
      </c>
      <c r="P22" s="3">
        <f t="shared" si="2"/>
        <v>0.28217317673442244</v>
      </c>
    </row>
    <row r="23" spans="1:16" x14ac:dyDescent="0.25">
      <c r="A23" s="1" t="s">
        <v>19</v>
      </c>
      <c r="B23" s="4">
        <v>41218</v>
      </c>
      <c r="C23" s="2">
        <v>3.28</v>
      </c>
      <c r="D23" s="2">
        <f t="shared" si="3"/>
        <v>353045.03000000009</v>
      </c>
      <c r="E23" s="2">
        <f>E22</f>
        <v>283666</v>
      </c>
      <c r="F23" s="2">
        <f t="shared" si="0"/>
        <v>636711.03</v>
      </c>
      <c r="G23" s="2">
        <f t="shared" si="7"/>
        <v>407878.04833446041</v>
      </c>
      <c r="H23" s="3">
        <f t="shared" si="4"/>
        <v>0.64060151170062252</v>
      </c>
      <c r="I23" s="2">
        <f t="shared" si="8"/>
        <v>733.95126926834382</v>
      </c>
      <c r="J23" s="3">
        <f t="shared" si="1"/>
        <v>1.1527227182923842E-3</v>
      </c>
      <c r="K23" s="2">
        <f t="shared" si="9"/>
        <v>37948.702404537224</v>
      </c>
      <c r="L23" s="3">
        <f t="shared" si="6"/>
        <v>5.9601138690085549E-2</v>
      </c>
      <c r="M23" s="2">
        <f t="shared" si="10"/>
        <v>10487.553994787777</v>
      </c>
      <c r="N23" s="3">
        <f t="shared" si="5"/>
        <v>1.6471450156576958E-2</v>
      </c>
      <c r="O23" s="2">
        <f t="shared" si="11"/>
        <v>179662.77399694614</v>
      </c>
      <c r="P23" s="3">
        <f t="shared" si="2"/>
        <v>0.28217317673442244</v>
      </c>
    </row>
    <row r="24" spans="1:16" x14ac:dyDescent="0.25">
      <c r="A24" s="1" t="s">
        <v>22</v>
      </c>
      <c r="B24" s="4">
        <v>41225</v>
      </c>
      <c r="C24" s="2">
        <v>-1833</v>
      </c>
      <c r="D24" s="2">
        <f t="shared" si="3"/>
        <v>351212.03000000009</v>
      </c>
      <c r="E24" s="2">
        <f>E23+1833</f>
        <v>285499</v>
      </c>
      <c r="F24" s="2">
        <f t="shared" si="0"/>
        <v>636711.03</v>
      </c>
      <c r="G24" s="2">
        <f t="shared" si="7"/>
        <v>407878.04833446041</v>
      </c>
      <c r="H24" s="3">
        <f t="shared" si="4"/>
        <v>0.64060151170062252</v>
      </c>
      <c r="I24" s="2">
        <f t="shared" si="8"/>
        <v>733.95126926834382</v>
      </c>
      <c r="J24" s="3">
        <f t="shared" si="1"/>
        <v>1.1527227182923842E-3</v>
      </c>
      <c r="K24" s="2">
        <f t="shared" si="9"/>
        <v>37948.702404537224</v>
      </c>
      <c r="L24" s="3">
        <f t="shared" si="6"/>
        <v>5.9601138690085549E-2</v>
      </c>
      <c r="M24" s="2">
        <f t="shared" si="10"/>
        <v>10487.553994787777</v>
      </c>
      <c r="N24" s="3">
        <f t="shared" si="5"/>
        <v>1.6471450156576958E-2</v>
      </c>
      <c r="O24" s="2">
        <f t="shared" si="11"/>
        <v>179662.77399694614</v>
      </c>
      <c r="P24" s="3">
        <f t="shared" si="2"/>
        <v>0.28217317673442244</v>
      </c>
    </row>
    <row r="25" spans="1:16" x14ac:dyDescent="0.25">
      <c r="A25" s="1" t="s">
        <v>17</v>
      </c>
      <c r="B25" s="4">
        <v>41246</v>
      </c>
      <c r="C25" s="2">
        <v>1833</v>
      </c>
      <c r="D25" s="2">
        <f t="shared" si="3"/>
        <v>353045.03000000009</v>
      </c>
      <c r="E25" s="2">
        <f>E24</f>
        <v>285499</v>
      </c>
      <c r="F25" s="2">
        <f t="shared" si="0"/>
        <v>638544.03</v>
      </c>
      <c r="G25" s="2">
        <f t="shared" si="7"/>
        <v>409052.27090540767</v>
      </c>
      <c r="H25" s="3">
        <f t="shared" si="4"/>
        <v>0.64060151170062252</v>
      </c>
      <c r="I25" s="2">
        <f t="shared" si="8"/>
        <v>736.06421001097374</v>
      </c>
      <c r="J25" s="3">
        <f t="shared" si="1"/>
        <v>1.1527227182923842E-3</v>
      </c>
      <c r="K25" s="2">
        <f t="shared" si="9"/>
        <v>38057.951291756151</v>
      </c>
      <c r="L25" s="3">
        <f t="shared" si="6"/>
        <v>5.9601138690085549E-2</v>
      </c>
      <c r="M25" s="2">
        <f t="shared" si="10"/>
        <v>10517.746162924783</v>
      </c>
      <c r="N25" s="3">
        <f t="shared" si="5"/>
        <v>1.6471450156576958E-2</v>
      </c>
      <c r="O25" s="2">
        <f t="shared" si="11"/>
        <v>180179.99742990034</v>
      </c>
      <c r="P25" s="3">
        <f t="shared" si="2"/>
        <v>0.28217317673442244</v>
      </c>
    </row>
    <row r="26" spans="1:16" x14ac:dyDescent="0.25">
      <c r="A26" s="1" t="s">
        <v>19</v>
      </c>
      <c r="B26" s="4">
        <v>41248</v>
      </c>
      <c r="C26" s="2">
        <v>2.82</v>
      </c>
      <c r="D26" s="2">
        <f t="shared" si="3"/>
        <v>353047.85000000009</v>
      </c>
      <c r="E26" s="2">
        <f>E25</f>
        <v>285499</v>
      </c>
      <c r="F26" s="2">
        <f t="shared" si="0"/>
        <v>638546.85000000009</v>
      </c>
      <c r="G26" s="2">
        <f t="shared" si="7"/>
        <v>409054.07740167069</v>
      </c>
      <c r="H26" s="3">
        <f t="shared" si="4"/>
        <v>0.64060151170062252</v>
      </c>
      <c r="I26" s="2">
        <f t="shared" si="8"/>
        <v>736.06746068903942</v>
      </c>
      <c r="J26" s="3">
        <f t="shared" si="1"/>
        <v>1.1527227182923842E-3</v>
      </c>
      <c r="K26" s="2">
        <f t="shared" si="9"/>
        <v>38058.119366967258</v>
      </c>
      <c r="L26" s="3">
        <f t="shared" si="6"/>
        <v>5.9601138690085549E-2</v>
      </c>
      <c r="M26" s="2">
        <f t="shared" si="10"/>
        <v>10517.792612414225</v>
      </c>
      <c r="N26" s="3">
        <f t="shared" si="5"/>
        <v>1.6471450156576958E-2</v>
      </c>
      <c r="O26" s="2">
        <f t="shared" si="11"/>
        <v>180180.79315825875</v>
      </c>
      <c r="P26" s="3">
        <f t="shared" si="2"/>
        <v>0.28217317673442244</v>
      </c>
    </row>
    <row r="27" spans="1:16" x14ac:dyDescent="0.25">
      <c r="A27" s="1" t="s">
        <v>22</v>
      </c>
      <c r="B27" s="4">
        <v>41253</v>
      </c>
      <c r="C27" s="2">
        <v>-1833</v>
      </c>
      <c r="D27" s="2">
        <f t="shared" si="3"/>
        <v>351214.85000000009</v>
      </c>
      <c r="E27" s="2">
        <f>E26+1833</f>
        <v>287332</v>
      </c>
      <c r="F27" s="2">
        <f t="shared" si="0"/>
        <v>638546.85000000009</v>
      </c>
      <c r="G27" s="2">
        <f t="shared" si="7"/>
        <v>409054.07740167069</v>
      </c>
      <c r="H27" s="3">
        <f t="shared" si="4"/>
        <v>0.64060151170062252</v>
      </c>
      <c r="I27" s="2">
        <f t="shared" si="8"/>
        <v>736.06746068903942</v>
      </c>
      <c r="J27" s="3">
        <f t="shared" si="1"/>
        <v>1.1527227182923842E-3</v>
      </c>
      <c r="K27" s="2">
        <f t="shared" si="9"/>
        <v>38058.119366967258</v>
      </c>
      <c r="L27" s="3">
        <f t="shared" si="6"/>
        <v>5.9601138690085549E-2</v>
      </c>
      <c r="M27" s="2">
        <f t="shared" si="10"/>
        <v>10517.792612414225</v>
      </c>
      <c r="N27" s="3">
        <f t="shared" si="5"/>
        <v>1.6471450156576958E-2</v>
      </c>
      <c r="O27" s="2">
        <f t="shared" si="11"/>
        <v>180180.79315825875</v>
      </c>
      <c r="P27" s="3">
        <f t="shared" si="2"/>
        <v>0.28217317673442244</v>
      </c>
    </row>
    <row r="28" spans="1:16" x14ac:dyDescent="0.25">
      <c r="A28" s="1" t="s">
        <v>17</v>
      </c>
      <c r="B28" s="4">
        <v>41277</v>
      </c>
      <c r="C28" s="2">
        <v>1833</v>
      </c>
      <c r="D28" s="2">
        <f t="shared" si="3"/>
        <v>353047.85000000009</v>
      </c>
      <c r="E28" s="2">
        <f>E27</f>
        <v>287332</v>
      </c>
      <c r="F28" s="2">
        <f t="shared" si="0"/>
        <v>640379.85000000009</v>
      </c>
      <c r="G28" s="2">
        <f t="shared" si="7"/>
        <v>410228.29997261794</v>
      </c>
      <c r="H28" s="3">
        <f t="shared" si="4"/>
        <v>0.64060151170062252</v>
      </c>
      <c r="I28" s="2">
        <f t="shared" si="8"/>
        <v>738.18040143166934</v>
      </c>
      <c r="J28" s="3">
        <f t="shared" si="1"/>
        <v>1.1527227182923842E-3</v>
      </c>
      <c r="K28" s="2">
        <f t="shared" si="9"/>
        <v>38167.368254186185</v>
      </c>
      <c r="L28" s="3">
        <f t="shared" si="6"/>
        <v>5.9601138690085549E-2</v>
      </c>
      <c r="M28" s="2">
        <f t="shared" si="10"/>
        <v>10547.984780551231</v>
      </c>
      <c r="N28" s="3">
        <f t="shared" si="5"/>
        <v>1.6471450156576958E-2</v>
      </c>
      <c r="O28" s="2">
        <f t="shared" si="11"/>
        <v>180698.01659121295</v>
      </c>
      <c r="P28" s="3">
        <f t="shared" si="2"/>
        <v>0.28217317673442244</v>
      </c>
    </row>
    <row r="29" spans="1:16" x14ac:dyDescent="0.25">
      <c r="A29" s="1" t="s">
        <v>19</v>
      </c>
      <c r="B29" s="4">
        <v>41281</v>
      </c>
      <c r="C29" s="2">
        <v>2.5</v>
      </c>
      <c r="D29" s="2">
        <f t="shared" si="3"/>
        <v>353050.35000000009</v>
      </c>
      <c r="E29" s="2">
        <f>E28</f>
        <v>287332</v>
      </c>
      <c r="F29" s="2">
        <f t="shared" si="0"/>
        <v>640382.35000000009</v>
      </c>
      <c r="G29" s="2">
        <f t="shared" si="7"/>
        <v>410229.90147639718</v>
      </c>
      <c r="H29" s="3">
        <f t="shared" si="4"/>
        <v>0.64060151170062252</v>
      </c>
      <c r="I29" s="2">
        <f t="shared" si="8"/>
        <v>738.18328323846515</v>
      </c>
      <c r="J29" s="3">
        <f t="shared" si="1"/>
        <v>1.1527227182923842E-3</v>
      </c>
      <c r="K29" s="2">
        <f t="shared" si="9"/>
        <v>38167.517257032909</v>
      </c>
      <c r="L29" s="3">
        <f t="shared" si="6"/>
        <v>5.9601138690085542E-2</v>
      </c>
      <c r="M29" s="2">
        <f t="shared" si="10"/>
        <v>10548.025959176623</v>
      </c>
      <c r="N29" s="3">
        <f t="shared" si="5"/>
        <v>1.6471450156576958E-2</v>
      </c>
      <c r="O29" s="2">
        <f t="shared" si="11"/>
        <v>180698.72202415479</v>
      </c>
      <c r="P29" s="3">
        <f t="shared" si="2"/>
        <v>0.28217317673442244</v>
      </c>
    </row>
    <row r="30" spans="1:16" x14ac:dyDescent="0.25">
      <c r="A30" s="1" t="s">
        <v>22</v>
      </c>
      <c r="B30" s="4">
        <v>41284</v>
      </c>
      <c r="C30" s="2">
        <v>-1833</v>
      </c>
      <c r="D30" s="2">
        <f t="shared" si="3"/>
        <v>351217.35000000009</v>
      </c>
      <c r="E30" s="2">
        <f>E29+1833</f>
        <v>289165</v>
      </c>
      <c r="F30" s="2">
        <f t="shared" si="0"/>
        <v>640382.35000000009</v>
      </c>
      <c r="G30" s="2">
        <f t="shared" si="7"/>
        <v>410229.90147639718</v>
      </c>
      <c r="H30" s="3">
        <f t="shared" si="4"/>
        <v>0.64060151170062252</v>
      </c>
      <c r="I30" s="2">
        <f t="shared" si="8"/>
        <v>738.18328323846515</v>
      </c>
      <c r="J30" s="3">
        <f t="shared" si="1"/>
        <v>1.1527227182923842E-3</v>
      </c>
      <c r="K30" s="2">
        <f t="shared" si="9"/>
        <v>38167.517257032909</v>
      </c>
      <c r="L30" s="3">
        <f t="shared" si="6"/>
        <v>5.9601138690085542E-2</v>
      </c>
      <c r="M30" s="2">
        <f t="shared" si="10"/>
        <v>10548.025959176623</v>
      </c>
      <c r="N30" s="3">
        <f t="shared" si="5"/>
        <v>1.6471450156576958E-2</v>
      </c>
      <c r="O30" s="2">
        <f t="shared" si="11"/>
        <v>180698.72202415479</v>
      </c>
      <c r="P30" s="3">
        <f t="shared" si="2"/>
        <v>0.28217317673442244</v>
      </c>
    </row>
    <row r="31" spans="1:16" x14ac:dyDescent="0.25">
      <c r="A31" s="1" t="s">
        <v>17</v>
      </c>
      <c r="B31" s="4">
        <v>41309</v>
      </c>
      <c r="C31" s="2">
        <v>1833</v>
      </c>
      <c r="D31" s="2">
        <f t="shared" si="3"/>
        <v>353050.35000000009</v>
      </c>
      <c r="E31" s="2">
        <f>E30</f>
        <v>289165</v>
      </c>
      <c r="F31" s="2">
        <f t="shared" si="0"/>
        <v>642215.35000000009</v>
      </c>
      <c r="G31" s="2">
        <f t="shared" si="7"/>
        <v>411404.12404734443</v>
      </c>
      <c r="H31" s="3">
        <f t="shared" si="4"/>
        <v>0.64060151170062252</v>
      </c>
      <c r="I31" s="2">
        <f t="shared" si="8"/>
        <v>740.29622398109507</v>
      </c>
      <c r="J31" s="3">
        <f t="shared" si="1"/>
        <v>1.1527227182923842E-3</v>
      </c>
      <c r="K31" s="2">
        <f t="shared" si="9"/>
        <v>38276.766144251837</v>
      </c>
      <c r="L31" s="3">
        <f t="shared" si="6"/>
        <v>5.9601138690085549E-2</v>
      </c>
      <c r="M31" s="2">
        <f t="shared" si="10"/>
        <v>10578.218127313628</v>
      </c>
      <c r="N31" s="3">
        <f t="shared" si="5"/>
        <v>1.6471450156576958E-2</v>
      </c>
      <c r="O31" s="2">
        <f t="shared" si="11"/>
        <v>181215.94545710899</v>
      </c>
      <c r="P31" s="3">
        <f t="shared" si="2"/>
        <v>0.28217317673442244</v>
      </c>
    </row>
    <row r="32" spans="1:16" x14ac:dyDescent="0.25">
      <c r="A32" s="1" t="s">
        <v>19</v>
      </c>
      <c r="B32" s="4">
        <v>41310</v>
      </c>
      <c r="C32" s="2">
        <v>0.68</v>
      </c>
      <c r="D32" s="2">
        <f t="shared" si="3"/>
        <v>353051.03000000009</v>
      </c>
      <c r="E32" s="2">
        <f>E31</f>
        <v>289165</v>
      </c>
      <c r="F32" s="2">
        <f t="shared" si="0"/>
        <v>642216.03</v>
      </c>
      <c r="G32" s="2">
        <f t="shared" si="7"/>
        <v>411404.55965637235</v>
      </c>
      <c r="H32" s="3">
        <f t="shared" si="4"/>
        <v>0.64060151170062252</v>
      </c>
      <c r="I32" s="2">
        <f t="shared" si="8"/>
        <v>740.29700783254339</v>
      </c>
      <c r="J32" s="3">
        <f t="shared" si="1"/>
        <v>1.1527227182923842E-3</v>
      </c>
      <c r="K32" s="2">
        <f t="shared" si="9"/>
        <v>38276.806673026142</v>
      </c>
      <c r="L32" s="3">
        <f t="shared" si="6"/>
        <v>5.9601138690085549E-2</v>
      </c>
      <c r="M32" s="2">
        <f t="shared" si="10"/>
        <v>10578.229327899733</v>
      </c>
      <c r="N32" s="3">
        <f t="shared" si="5"/>
        <v>1.6471450156576958E-2</v>
      </c>
      <c r="O32" s="2">
        <f t="shared" si="11"/>
        <v>181216.13733486916</v>
      </c>
      <c r="P32" s="3">
        <f t="shared" si="2"/>
        <v>0.28217317673442244</v>
      </c>
    </row>
    <row r="33" spans="1:16" x14ac:dyDescent="0.25">
      <c r="A33" s="1" t="s">
        <v>22</v>
      </c>
      <c r="B33" s="4">
        <v>41316</v>
      </c>
      <c r="C33" s="2">
        <v>-1833</v>
      </c>
      <c r="D33" s="2">
        <f t="shared" si="3"/>
        <v>351218.03000000009</v>
      </c>
      <c r="E33" s="2">
        <f>E32+1833</f>
        <v>290998</v>
      </c>
      <c r="F33" s="2">
        <f t="shared" si="0"/>
        <v>642216.03</v>
      </c>
      <c r="G33" s="2">
        <f t="shared" si="7"/>
        <v>411404.55965637235</v>
      </c>
      <c r="H33" s="3">
        <f t="shared" si="4"/>
        <v>0.64060151170062252</v>
      </c>
      <c r="I33" s="2">
        <f t="shared" si="8"/>
        <v>740.29700783254339</v>
      </c>
      <c r="J33" s="3">
        <f t="shared" si="1"/>
        <v>1.1527227182923842E-3</v>
      </c>
      <c r="K33" s="2">
        <f t="shared" si="9"/>
        <v>38276.806673026142</v>
      </c>
      <c r="L33" s="3">
        <f t="shared" si="6"/>
        <v>5.9601138690085549E-2</v>
      </c>
      <c r="M33" s="2">
        <f t="shared" si="10"/>
        <v>10578.229327899733</v>
      </c>
      <c r="N33" s="3">
        <f t="shared" si="5"/>
        <v>1.6471450156576958E-2</v>
      </c>
      <c r="O33" s="2">
        <f t="shared" si="11"/>
        <v>181216.13733486916</v>
      </c>
      <c r="P33" s="3">
        <f t="shared" si="2"/>
        <v>0.28217317673442244</v>
      </c>
    </row>
    <row r="34" spans="1:16" x14ac:dyDescent="0.25">
      <c r="A34" s="1" t="s">
        <v>17</v>
      </c>
      <c r="B34" s="4">
        <v>41337</v>
      </c>
      <c r="C34" s="2">
        <v>1833</v>
      </c>
      <c r="D34" s="2">
        <f t="shared" si="3"/>
        <v>353051.03000000009</v>
      </c>
      <c r="E34" s="2">
        <f>E33</f>
        <v>290998</v>
      </c>
      <c r="F34" s="2">
        <f t="shared" si="0"/>
        <v>644049.03</v>
      </c>
      <c r="G34" s="2">
        <f t="shared" si="7"/>
        <v>412578.78222731961</v>
      </c>
      <c r="H34" s="3">
        <f t="shared" si="4"/>
        <v>0.64060151170062252</v>
      </c>
      <c r="I34" s="2">
        <f t="shared" si="8"/>
        <v>742.40994857517342</v>
      </c>
      <c r="J34" s="3">
        <f t="shared" si="1"/>
        <v>1.1527227182923842E-3</v>
      </c>
      <c r="K34" s="2">
        <f t="shared" si="9"/>
        <v>38386.05556024507</v>
      </c>
      <c r="L34" s="3">
        <f t="shared" si="6"/>
        <v>5.9601138690085549E-2</v>
      </c>
      <c r="M34" s="2">
        <f t="shared" si="10"/>
        <v>10608.421496036739</v>
      </c>
      <c r="N34" s="3">
        <f t="shared" si="5"/>
        <v>1.6471450156576958E-2</v>
      </c>
      <c r="O34" s="2">
        <f t="shared" si="11"/>
        <v>181733.36076782335</v>
      </c>
      <c r="P34" s="3">
        <f t="shared" si="2"/>
        <v>0.28217317673442244</v>
      </c>
    </row>
    <row r="35" spans="1:16" x14ac:dyDescent="0.25">
      <c r="A35" s="1" t="s">
        <v>19</v>
      </c>
      <c r="B35" s="4">
        <v>41338</v>
      </c>
      <c r="C35" s="2">
        <v>0.32</v>
      </c>
      <c r="D35" s="2">
        <f t="shared" si="3"/>
        <v>353051.35000000009</v>
      </c>
      <c r="E35" s="2">
        <f>E34</f>
        <v>290998</v>
      </c>
      <c r="F35" s="2">
        <f t="shared" si="0"/>
        <v>644049.35000000009</v>
      </c>
      <c r="G35" s="2">
        <f t="shared" si="7"/>
        <v>412578.98721980338</v>
      </c>
      <c r="H35" s="3">
        <f t="shared" si="4"/>
        <v>0.64060151170062252</v>
      </c>
      <c r="I35" s="2">
        <f t="shared" si="8"/>
        <v>742.41031744644329</v>
      </c>
      <c r="J35" s="3">
        <f t="shared" si="1"/>
        <v>1.1527227182923842E-3</v>
      </c>
      <c r="K35" s="2">
        <f t="shared" si="9"/>
        <v>38386.074632609452</v>
      </c>
      <c r="L35" s="3">
        <f t="shared" si="6"/>
        <v>5.9601138690085542E-2</v>
      </c>
      <c r="M35" s="2">
        <f t="shared" si="10"/>
        <v>10608.42676690079</v>
      </c>
      <c r="N35" s="3">
        <f t="shared" si="5"/>
        <v>1.6471450156576958E-2</v>
      </c>
      <c r="O35" s="2">
        <f t="shared" si="11"/>
        <v>181733.45106323992</v>
      </c>
      <c r="P35" s="3">
        <f t="shared" si="2"/>
        <v>0.28217317673442244</v>
      </c>
    </row>
    <row r="36" spans="1:16" x14ac:dyDescent="0.25">
      <c r="A36" s="1" t="s">
        <v>22</v>
      </c>
      <c r="B36" s="4">
        <v>41344</v>
      </c>
      <c r="C36" s="2">
        <v>-1833</v>
      </c>
      <c r="D36" s="2">
        <f t="shared" si="3"/>
        <v>351218.35000000009</v>
      </c>
      <c r="E36" s="2">
        <f>E35+1833</f>
        <v>292831</v>
      </c>
      <c r="F36" s="2">
        <f t="shared" si="0"/>
        <v>644049.35000000009</v>
      </c>
      <c r="G36" s="2">
        <f t="shared" si="7"/>
        <v>412578.98721980338</v>
      </c>
      <c r="H36" s="3">
        <f t="shared" si="4"/>
        <v>0.64060151170062252</v>
      </c>
      <c r="I36" s="2">
        <f t="shared" si="8"/>
        <v>742.41031744644329</v>
      </c>
      <c r="J36" s="3">
        <f t="shared" si="1"/>
        <v>1.1527227182923842E-3</v>
      </c>
      <c r="K36" s="2">
        <f t="shared" si="9"/>
        <v>38386.074632609452</v>
      </c>
      <c r="L36" s="3">
        <f t="shared" si="6"/>
        <v>5.9601138690085542E-2</v>
      </c>
      <c r="M36" s="2">
        <f t="shared" si="10"/>
        <v>10608.42676690079</v>
      </c>
      <c r="N36" s="3">
        <f t="shared" si="5"/>
        <v>1.6471450156576958E-2</v>
      </c>
      <c r="O36" s="2">
        <f t="shared" si="11"/>
        <v>181733.45106323992</v>
      </c>
      <c r="P36" s="3">
        <f t="shared" si="2"/>
        <v>0.28217317673442244</v>
      </c>
    </row>
    <row r="37" spans="1:16" x14ac:dyDescent="0.25">
      <c r="A37" s="1" t="s">
        <v>23</v>
      </c>
      <c r="B37" s="4">
        <v>41366</v>
      </c>
      <c r="C37" s="2">
        <v>1605.75</v>
      </c>
      <c r="D37" s="2">
        <f t="shared" si="3"/>
        <v>352824.10000000009</v>
      </c>
      <c r="E37" s="2">
        <f>E36</f>
        <v>292831</v>
      </c>
      <c r="F37" s="2">
        <f t="shared" si="0"/>
        <v>645655.10000000009</v>
      </c>
      <c r="G37" s="2">
        <f t="shared" si="7"/>
        <v>413607.63309721666</v>
      </c>
      <c r="H37" s="3">
        <f t="shared" si="4"/>
        <v>0.64060151170062252</v>
      </c>
      <c r="I37" s="2">
        <f t="shared" si="8"/>
        <v>744.26130195134124</v>
      </c>
      <c r="J37" s="3">
        <f t="shared" si="1"/>
        <v>1.1527227182923842E-3</v>
      </c>
      <c r="K37" s="2">
        <f t="shared" si="9"/>
        <v>38481.779161061058</v>
      </c>
      <c r="L37" s="3">
        <f t="shared" si="6"/>
        <v>5.9601138690085549E-2</v>
      </c>
      <c r="M37" s="2">
        <f t="shared" si="10"/>
        <v>10634.875797989713</v>
      </c>
      <c r="N37" s="3">
        <f t="shared" si="5"/>
        <v>1.6471450156576958E-2</v>
      </c>
      <c r="O37" s="2">
        <f t="shared" si="11"/>
        <v>182186.55064178121</v>
      </c>
      <c r="P37" s="3">
        <f t="shared" si="2"/>
        <v>0.28217317673442244</v>
      </c>
    </row>
    <row r="38" spans="1:16" x14ac:dyDescent="0.25">
      <c r="A38" s="1" t="s">
        <v>17</v>
      </c>
      <c r="B38" s="4">
        <v>41367</v>
      </c>
      <c r="C38" s="2">
        <v>1833</v>
      </c>
      <c r="D38" s="2">
        <f t="shared" si="3"/>
        <v>354657.10000000009</v>
      </c>
      <c r="E38" s="2">
        <f>E37</f>
        <v>292831</v>
      </c>
      <c r="F38" s="2">
        <f t="shared" si="0"/>
        <v>647488.10000000009</v>
      </c>
      <c r="G38" s="2">
        <f t="shared" si="7"/>
        <v>414781.85566816392</v>
      </c>
      <c r="H38" s="3">
        <f t="shared" si="4"/>
        <v>0.64060151170062252</v>
      </c>
      <c r="I38" s="2">
        <f t="shared" si="8"/>
        <v>746.37424269397127</v>
      </c>
      <c r="J38" s="3">
        <f t="shared" si="1"/>
        <v>1.1527227182923842E-3</v>
      </c>
      <c r="K38" s="2">
        <f t="shared" si="9"/>
        <v>38591.028048279986</v>
      </c>
      <c r="L38" s="3">
        <f t="shared" si="6"/>
        <v>5.9601138690085549E-2</v>
      </c>
      <c r="M38" s="2">
        <f t="shared" si="10"/>
        <v>10665.067966126719</v>
      </c>
      <c r="N38" s="3">
        <f t="shared" si="5"/>
        <v>1.6471450156576958E-2</v>
      </c>
      <c r="O38" s="2">
        <f t="shared" si="11"/>
        <v>182703.77407473541</v>
      </c>
      <c r="P38" s="3">
        <f t="shared" si="2"/>
        <v>0.28217317673442244</v>
      </c>
    </row>
    <row r="39" spans="1:16" x14ac:dyDescent="0.25">
      <c r="A39" s="5" t="s">
        <v>19</v>
      </c>
      <c r="B39" s="4">
        <v>41369</v>
      </c>
      <c r="C39" s="2">
        <v>0.27</v>
      </c>
      <c r="D39" s="2">
        <f t="shared" si="3"/>
        <v>354657.37000000011</v>
      </c>
      <c r="E39" s="2">
        <f>E38</f>
        <v>292831</v>
      </c>
      <c r="F39" s="2">
        <f t="shared" si="0"/>
        <v>647488.37000000011</v>
      </c>
      <c r="G39" s="2">
        <f t="shared" si="7"/>
        <v>414782.02863057208</v>
      </c>
      <c r="H39" s="3">
        <f t="shared" si="4"/>
        <v>0.64060151170062252</v>
      </c>
      <c r="I39" s="2">
        <f t="shared" si="8"/>
        <v>746.37455392910522</v>
      </c>
      <c r="J39" s="3">
        <f t="shared" si="1"/>
        <v>1.1527227182923842E-3</v>
      </c>
      <c r="K39" s="2">
        <f t="shared" si="9"/>
        <v>38591.044140587437</v>
      </c>
      <c r="L39" s="3">
        <f t="shared" si="6"/>
        <v>5.9601138690085556E-2</v>
      </c>
      <c r="M39" s="2">
        <f t="shared" si="10"/>
        <v>10665.072413418262</v>
      </c>
      <c r="N39" s="3">
        <f t="shared" si="5"/>
        <v>1.6471450156576958E-2</v>
      </c>
      <c r="O39" s="2">
        <f t="shared" si="11"/>
        <v>182703.85026149315</v>
      </c>
      <c r="P39" s="3">
        <f t="shared" si="2"/>
        <v>0.28217317673442244</v>
      </c>
    </row>
    <row r="40" spans="1:16" x14ac:dyDescent="0.25">
      <c r="A40" s="5" t="s">
        <v>22</v>
      </c>
      <c r="B40" s="4">
        <v>41374</v>
      </c>
      <c r="C40" s="2">
        <v>-1833</v>
      </c>
      <c r="D40" s="2">
        <f t="shared" si="3"/>
        <v>352824.37000000011</v>
      </c>
      <c r="E40" s="2">
        <f>E39+1833</f>
        <v>294664</v>
      </c>
      <c r="F40" s="2">
        <f t="shared" si="0"/>
        <v>647488.37000000011</v>
      </c>
      <c r="G40" s="2">
        <f t="shared" si="7"/>
        <v>414782.02863057208</v>
      </c>
      <c r="H40" s="3">
        <f t="shared" si="4"/>
        <v>0.64060151170062252</v>
      </c>
      <c r="I40" s="2">
        <f t="shared" si="8"/>
        <v>746.37455392910522</v>
      </c>
      <c r="J40" s="3">
        <f t="shared" si="1"/>
        <v>1.1527227182923842E-3</v>
      </c>
      <c r="K40" s="2">
        <f t="shared" si="9"/>
        <v>38591.044140587437</v>
      </c>
      <c r="L40" s="3">
        <f t="shared" si="6"/>
        <v>5.9601138690085556E-2</v>
      </c>
      <c r="M40" s="2">
        <f t="shared" si="10"/>
        <v>10665.072413418262</v>
      </c>
      <c r="N40" s="3">
        <f t="shared" si="5"/>
        <v>1.6471450156576958E-2</v>
      </c>
      <c r="O40" s="2">
        <f t="shared" si="11"/>
        <v>182703.85026149315</v>
      </c>
      <c r="P40" s="3">
        <f t="shared" si="2"/>
        <v>0.28217317673442244</v>
      </c>
    </row>
    <row r="41" spans="1:16" x14ac:dyDescent="0.25">
      <c r="A41" s="5" t="s">
        <v>17</v>
      </c>
      <c r="B41" s="4">
        <v>41397</v>
      </c>
      <c r="C41" s="2">
        <v>1833</v>
      </c>
      <c r="D41" s="2">
        <f t="shared" si="3"/>
        <v>354657.37000000011</v>
      </c>
      <c r="E41" s="2">
        <f>E40</f>
        <v>294664</v>
      </c>
      <c r="F41" s="2">
        <f t="shared" si="0"/>
        <v>649321.37000000011</v>
      </c>
      <c r="G41" s="2">
        <f t="shared" si="7"/>
        <v>415956.25120151934</v>
      </c>
      <c r="H41" s="3">
        <f t="shared" si="4"/>
        <v>0.64060151170062252</v>
      </c>
      <c r="I41" s="2">
        <f t="shared" si="8"/>
        <v>748.48749467173513</v>
      </c>
      <c r="J41" s="3">
        <f t="shared" si="1"/>
        <v>1.1527227182923842E-3</v>
      </c>
      <c r="K41" s="2">
        <f t="shared" si="9"/>
        <v>38700.293027806365</v>
      </c>
      <c r="L41" s="3">
        <f t="shared" si="6"/>
        <v>5.9601138690085556E-2</v>
      </c>
      <c r="M41" s="2">
        <f t="shared" si="10"/>
        <v>10695.264581555268</v>
      </c>
      <c r="N41" s="3">
        <f t="shared" si="5"/>
        <v>1.6471450156576958E-2</v>
      </c>
      <c r="O41" s="2">
        <f t="shared" si="11"/>
        <v>183221.07369444735</v>
      </c>
      <c r="P41" s="3">
        <f t="shared" si="2"/>
        <v>0.28217317673442244</v>
      </c>
    </row>
    <row r="42" spans="1:16" x14ac:dyDescent="0.25">
      <c r="A42" s="5" t="s">
        <v>19</v>
      </c>
      <c r="B42" s="4">
        <v>41401</v>
      </c>
      <c r="C42" s="2">
        <v>0.18</v>
      </c>
      <c r="D42" s="2">
        <f t="shared" si="3"/>
        <v>354657.5500000001</v>
      </c>
      <c r="E42" s="2">
        <f>E41</f>
        <v>294664</v>
      </c>
      <c r="F42" s="2">
        <f t="shared" si="0"/>
        <v>649321.55000000005</v>
      </c>
      <c r="G42" s="2">
        <f t="shared" si="7"/>
        <v>415956.36650979141</v>
      </c>
      <c r="H42" s="3">
        <f t="shared" si="4"/>
        <v>0.64060151170062252</v>
      </c>
      <c r="I42" s="2">
        <f t="shared" si="8"/>
        <v>748.48770216182436</v>
      </c>
      <c r="J42" s="3">
        <f t="shared" si="1"/>
        <v>1.1527227182923842E-3</v>
      </c>
      <c r="K42" s="2">
        <f t="shared" si="9"/>
        <v>38700.303756011323</v>
      </c>
      <c r="L42" s="3">
        <f t="shared" si="6"/>
        <v>5.9601138690085549E-2</v>
      </c>
      <c r="M42" s="2">
        <f t="shared" si="10"/>
        <v>10695.267546416295</v>
      </c>
      <c r="N42" s="3">
        <f t="shared" si="5"/>
        <v>1.6471450156576958E-2</v>
      </c>
      <c r="O42" s="2">
        <f t="shared" si="11"/>
        <v>183221.12448561913</v>
      </c>
      <c r="P42" s="3">
        <f t="shared" si="2"/>
        <v>0.28217317673442244</v>
      </c>
    </row>
    <row r="43" spans="1:16" x14ac:dyDescent="0.25">
      <c r="A43" s="5" t="s">
        <v>22</v>
      </c>
      <c r="B43" s="4">
        <v>41404</v>
      </c>
      <c r="C43" s="2">
        <v>-1833</v>
      </c>
      <c r="D43" s="2">
        <f t="shared" si="3"/>
        <v>352824.5500000001</v>
      </c>
      <c r="E43" s="2">
        <f>E42+1833</f>
        <v>296497</v>
      </c>
      <c r="F43" s="2">
        <f t="shared" si="0"/>
        <v>649321.55000000005</v>
      </c>
      <c r="G43" s="2">
        <f t="shared" si="7"/>
        <v>415956.36650979141</v>
      </c>
      <c r="H43" s="3">
        <f t="shared" si="4"/>
        <v>0.64060151170062252</v>
      </c>
      <c r="I43" s="2">
        <f t="shared" si="8"/>
        <v>748.48770216182436</v>
      </c>
      <c r="J43" s="3">
        <f t="shared" si="1"/>
        <v>1.1527227182923842E-3</v>
      </c>
      <c r="K43" s="2">
        <f t="shared" si="9"/>
        <v>38700.303756011323</v>
      </c>
      <c r="L43" s="3">
        <f t="shared" si="6"/>
        <v>5.9601138690085549E-2</v>
      </c>
      <c r="M43" s="2">
        <f t="shared" si="10"/>
        <v>10695.267546416295</v>
      </c>
      <c r="N43" s="3">
        <f t="shared" si="5"/>
        <v>1.6471450156576958E-2</v>
      </c>
      <c r="O43" s="2">
        <f t="shared" si="11"/>
        <v>183221.12448561913</v>
      </c>
      <c r="P43" s="3">
        <f t="shared" si="2"/>
        <v>0.28217317673442244</v>
      </c>
    </row>
    <row r="44" spans="1:16" x14ac:dyDescent="0.25">
      <c r="A44" s="5" t="s">
        <v>17</v>
      </c>
      <c r="B44" s="4">
        <v>41428</v>
      </c>
      <c r="C44" s="2">
        <v>1833</v>
      </c>
      <c r="D44" s="2">
        <f t="shared" si="3"/>
        <v>354657.5500000001</v>
      </c>
      <c r="E44" s="2">
        <f>E43</f>
        <v>296497</v>
      </c>
      <c r="F44" s="2">
        <f t="shared" si="0"/>
        <v>651154.55000000005</v>
      </c>
      <c r="G44" s="2">
        <f t="shared" si="7"/>
        <v>417130.5890807386</v>
      </c>
      <c r="H44" s="3">
        <f t="shared" si="4"/>
        <v>0.64060151170062252</v>
      </c>
      <c r="I44" s="2">
        <f t="shared" si="8"/>
        <v>750.60064290445428</v>
      </c>
      <c r="J44" s="3">
        <f t="shared" si="1"/>
        <v>1.1527227182923842E-3</v>
      </c>
      <c r="K44" s="2">
        <f t="shared" si="9"/>
        <v>38809.55264323025</v>
      </c>
      <c r="L44" s="3">
        <f t="shared" si="6"/>
        <v>5.9601138690085556E-2</v>
      </c>
      <c r="M44" s="2">
        <f t="shared" si="10"/>
        <v>10725.459714553299</v>
      </c>
      <c r="N44" s="3">
        <f t="shared" si="5"/>
        <v>1.6471450156576958E-2</v>
      </c>
      <c r="O44" s="2">
        <f t="shared" si="11"/>
        <v>183738.34791857333</v>
      </c>
      <c r="P44" s="3">
        <f t="shared" si="2"/>
        <v>0.28217317673442244</v>
      </c>
    </row>
    <row r="45" spans="1:16" x14ac:dyDescent="0.25">
      <c r="A45" s="5" t="s">
        <v>23</v>
      </c>
      <c r="B45" s="4">
        <v>41428</v>
      </c>
      <c r="C45" s="2">
        <v>298.98</v>
      </c>
      <c r="D45" s="2">
        <f t="shared" si="3"/>
        <v>354956.53000000009</v>
      </c>
      <c r="E45" s="2">
        <f>E44</f>
        <v>296497</v>
      </c>
      <c r="F45" s="2">
        <f t="shared" si="0"/>
        <v>651453.53</v>
      </c>
      <c r="G45" s="2">
        <f t="shared" si="7"/>
        <v>417322.11612070684</v>
      </c>
      <c r="H45" s="3">
        <f t="shared" si="4"/>
        <v>0.64060151170062252</v>
      </c>
      <c r="I45" s="2">
        <f t="shared" si="8"/>
        <v>750.94528394276927</v>
      </c>
      <c r="J45" s="3">
        <f t="shared" si="1"/>
        <v>1.1527227182923842E-3</v>
      </c>
      <c r="K45" s="2">
        <f t="shared" si="9"/>
        <v>38827.372191675815</v>
      </c>
      <c r="L45" s="3">
        <f t="shared" si="6"/>
        <v>5.9601138690085556E-2</v>
      </c>
      <c r="M45" s="2">
        <f t="shared" si="10"/>
        <v>10730.384348721112</v>
      </c>
      <c r="N45" s="3">
        <f t="shared" si="5"/>
        <v>1.6471450156576958E-2</v>
      </c>
      <c r="O45" s="2">
        <f t="shared" si="11"/>
        <v>183822.71205495339</v>
      </c>
      <c r="P45" s="3">
        <f t="shared" si="2"/>
        <v>0.28217317673442244</v>
      </c>
    </row>
    <row r="46" spans="1:16" x14ac:dyDescent="0.25">
      <c r="A46" s="5" t="s">
        <v>19</v>
      </c>
      <c r="B46" s="4">
        <v>41430</v>
      </c>
      <c r="C46" s="2">
        <v>0.64</v>
      </c>
      <c r="D46" s="2">
        <f t="shared" si="3"/>
        <v>354957.1700000001</v>
      </c>
      <c r="E46" s="2">
        <f>E45</f>
        <v>296497</v>
      </c>
      <c r="F46" s="2">
        <f t="shared" si="0"/>
        <v>651454.17000000016</v>
      </c>
      <c r="G46" s="2">
        <f t="shared" si="7"/>
        <v>417322.52610567445</v>
      </c>
      <c r="H46" s="3">
        <f t="shared" si="4"/>
        <v>0.64060151170062252</v>
      </c>
      <c r="I46" s="2">
        <f t="shared" si="8"/>
        <v>750.94602168530923</v>
      </c>
      <c r="J46" s="3">
        <f t="shared" si="1"/>
        <v>1.1527227182923842E-3</v>
      </c>
      <c r="K46" s="2">
        <f t="shared" si="9"/>
        <v>38827.41033640458</v>
      </c>
      <c r="L46" s="3">
        <f t="shared" si="6"/>
        <v>5.9601138690085556E-2</v>
      </c>
      <c r="M46" s="2">
        <f t="shared" si="10"/>
        <v>10730.394890449215</v>
      </c>
      <c r="N46" s="3">
        <f t="shared" si="5"/>
        <v>1.6471450156576958E-2</v>
      </c>
      <c r="O46" s="2">
        <f t="shared" si="11"/>
        <v>183822.89264578652</v>
      </c>
      <c r="P46" s="3">
        <f t="shared" si="2"/>
        <v>0.28217317673442244</v>
      </c>
    </row>
    <row r="47" spans="1:16" x14ac:dyDescent="0.25">
      <c r="A47" s="5" t="s">
        <v>22</v>
      </c>
      <c r="B47" s="4">
        <v>41435</v>
      </c>
      <c r="C47" s="2">
        <v>-1833</v>
      </c>
      <c r="D47" s="2">
        <f t="shared" si="3"/>
        <v>353124.1700000001</v>
      </c>
      <c r="E47" s="2">
        <f>E46+1833</f>
        <v>298330</v>
      </c>
      <c r="F47" s="2">
        <f t="shared" si="0"/>
        <v>651454.17000000016</v>
      </c>
      <c r="G47" s="2">
        <f t="shared" si="7"/>
        <v>417322.52610567445</v>
      </c>
      <c r="H47" s="3">
        <f t="shared" si="4"/>
        <v>0.64060151170062252</v>
      </c>
      <c r="I47" s="2">
        <f t="shared" si="8"/>
        <v>750.94602168530923</v>
      </c>
      <c r="J47" s="3">
        <f t="shared" si="1"/>
        <v>1.1527227182923842E-3</v>
      </c>
      <c r="K47" s="2">
        <f t="shared" si="9"/>
        <v>38827.41033640458</v>
      </c>
      <c r="L47" s="3">
        <f t="shared" si="6"/>
        <v>5.9601138690085556E-2</v>
      </c>
      <c r="M47" s="2">
        <f t="shared" si="10"/>
        <v>10730.394890449215</v>
      </c>
      <c r="N47" s="3">
        <f t="shared" si="5"/>
        <v>1.6471450156576958E-2</v>
      </c>
      <c r="O47" s="2">
        <f t="shared" si="11"/>
        <v>183822.89264578652</v>
      </c>
      <c r="P47" s="3">
        <f t="shared" si="2"/>
        <v>0.28217317673442244</v>
      </c>
    </row>
    <row r="48" spans="1:16" x14ac:dyDescent="0.25">
      <c r="A48" s="5" t="s">
        <v>24</v>
      </c>
      <c r="B48" s="4">
        <v>41439</v>
      </c>
      <c r="C48" s="2">
        <v>-2753.01</v>
      </c>
      <c r="D48" s="2">
        <f t="shared" si="3"/>
        <v>350371.16000000009</v>
      </c>
      <c r="E48" s="2">
        <f>E47</f>
        <v>298330</v>
      </c>
      <c r="F48" s="2">
        <f t="shared" si="0"/>
        <v>648701.16000000015</v>
      </c>
      <c r="G48" s="2">
        <f t="shared" si="7"/>
        <v>415558.9437379475</v>
      </c>
      <c r="H48" s="3">
        <f t="shared" si="4"/>
        <v>0.64060151170062252</v>
      </c>
      <c r="I48" s="2">
        <f t="shared" si="8"/>
        <v>747.77256451462301</v>
      </c>
      <c r="J48" s="3">
        <f t="shared" si="1"/>
        <v>1.1527227182923842E-3</v>
      </c>
      <c r="K48" s="2">
        <f t="shared" si="9"/>
        <v>38663.327805579393</v>
      </c>
      <c r="L48" s="3">
        <f t="shared" si="6"/>
        <v>5.9601138690085563E-2</v>
      </c>
      <c r="M48" s="2">
        <f t="shared" si="10"/>
        <v>10685.048823453657</v>
      </c>
      <c r="N48" s="3">
        <f t="shared" si="5"/>
        <v>1.6471450156576958E-2</v>
      </c>
      <c r="O48" s="2">
        <f t="shared" si="11"/>
        <v>183046.0670685049</v>
      </c>
      <c r="P48" s="3">
        <f t="shared" si="2"/>
        <v>0.28217317673442244</v>
      </c>
    </row>
    <row r="49" spans="1:16" x14ac:dyDescent="0.25">
      <c r="A49" s="5" t="s">
        <v>17</v>
      </c>
      <c r="B49" s="4">
        <v>41458</v>
      </c>
      <c r="C49" s="2">
        <v>2245.5</v>
      </c>
      <c r="D49" s="2">
        <f t="shared" si="3"/>
        <v>352616.66000000009</v>
      </c>
      <c r="E49" s="2">
        <f>E48</f>
        <v>298330</v>
      </c>
      <c r="F49" s="2">
        <f t="shared" si="0"/>
        <v>650946.66000000015</v>
      </c>
      <c r="G49" s="2">
        <f t="shared" si="7"/>
        <v>416997.41443247127</v>
      </c>
      <c r="H49" s="3">
        <f t="shared" si="4"/>
        <v>0.64060151170062252</v>
      </c>
      <c r="I49" s="2">
        <f t="shared" si="8"/>
        <v>750.36100337854862</v>
      </c>
      <c r="J49" s="3">
        <f t="shared" si="1"/>
        <v>1.1527227182923842E-3</v>
      </c>
      <c r="K49" s="2">
        <f t="shared" si="9"/>
        <v>38797.162162507979</v>
      </c>
      <c r="L49" s="3">
        <f t="shared" si="6"/>
        <v>5.9601138690085556E-2</v>
      </c>
      <c r="M49" s="2">
        <f t="shared" si="10"/>
        <v>10722.035464780251</v>
      </c>
      <c r="N49" s="3">
        <f t="shared" si="5"/>
        <v>1.6471450156576958E-2</v>
      </c>
      <c r="O49" s="2">
        <f t="shared" si="11"/>
        <v>183679.68693686204</v>
      </c>
      <c r="P49" s="3">
        <f t="shared" si="2"/>
        <v>0.28217317673442244</v>
      </c>
    </row>
    <row r="50" spans="1:16" x14ac:dyDescent="0.25">
      <c r="A50" s="5" t="s">
        <v>19</v>
      </c>
      <c r="B50" s="4">
        <v>41460</v>
      </c>
      <c r="C50" s="2">
        <v>5.19</v>
      </c>
      <c r="D50" s="2">
        <f t="shared" si="3"/>
        <v>352621.85000000009</v>
      </c>
      <c r="E50" s="2">
        <f>E49</f>
        <v>298330</v>
      </c>
      <c r="F50" s="2">
        <f t="shared" si="0"/>
        <v>650951.85000000009</v>
      </c>
      <c r="G50" s="2">
        <f t="shared" si="7"/>
        <v>417000.73915431695</v>
      </c>
      <c r="H50" s="3">
        <f t="shared" si="4"/>
        <v>0.64060151170062252</v>
      </c>
      <c r="I50" s="2">
        <f t="shared" si="8"/>
        <v>750.36698600945647</v>
      </c>
      <c r="J50" s="3">
        <f t="shared" si="1"/>
        <v>1.1527227182923842E-3</v>
      </c>
      <c r="K50" s="2">
        <f t="shared" si="9"/>
        <v>38797.471492417775</v>
      </c>
      <c r="L50" s="3">
        <f t="shared" si="6"/>
        <v>5.9601138690085556E-2</v>
      </c>
      <c r="M50" s="2">
        <f t="shared" si="10"/>
        <v>10722.120951606563</v>
      </c>
      <c r="N50" s="3">
        <f t="shared" si="5"/>
        <v>1.6471450156576958E-2</v>
      </c>
      <c r="O50" s="2">
        <f t="shared" si="11"/>
        <v>183681.15141564928</v>
      </c>
      <c r="P50" s="3">
        <f t="shared" si="2"/>
        <v>0.28217317673442244</v>
      </c>
    </row>
    <row r="51" spans="1:16" x14ac:dyDescent="0.25">
      <c r="A51" s="5" t="s">
        <v>22</v>
      </c>
      <c r="B51" s="4">
        <v>41465</v>
      </c>
      <c r="C51" s="2">
        <v>-1833</v>
      </c>
      <c r="D51" s="2">
        <f t="shared" si="3"/>
        <v>350788.85000000009</v>
      </c>
      <c r="E51" s="2">
        <f>E50+1833</f>
        <v>300163</v>
      </c>
      <c r="F51" s="2">
        <f t="shared" si="0"/>
        <v>650951.85000000009</v>
      </c>
      <c r="G51" s="2">
        <f t="shared" si="7"/>
        <v>417000.73915431695</v>
      </c>
      <c r="H51" s="3">
        <f t="shared" si="4"/>
        <v>0.64060151170062252</v>
      </c>
      <c r="I51" s="2">
        <f t="shared" si="8"/>
        <v>750.36698600945647</v>
      </c>
      <c r="J51" s="3">
        <f t="shared" si="1"/>
        <v>1.1527227182923842E-3</v>
      </c>
      <c r="K51" s="2">
        <f t="shared" si="9"/>
        <v>38797.471492417775</v>
      </c>
      <c r="L51" s="3">
        <f t="shared" si="6"/>
        <v>5.9601138690085556E-2</v>
      </c>
      <c r="M51" s="2">
        <f t="shared" si="10"/>
        <v>10722.120951606563</v>
      </c>
      <c r="N51" s="3">
        <f t="shared" si="5"/>
        <v>1.6471450156576958E-2</v>
      </c>
      <c r="O51" s="2">
        <f t="shared" si="11"/>
        <v>183681.15141564928</v>
      </c>
      <c r="P51" s="3">
        <f t="shared" si="2"/>
        <v>0.28217317673442244</v>
      </c>
    </row>
    <row r="52" spans="1:16" x14ac:dyDescent="0.25">
      <c r="A52" s="5" t="s">
        <v>24</v>
      </c>
      <c r="B52" s="4">
        <v>41479</v>
      </c>
      <c r="C52" s="2">
        <v>-62000</v>
      </c>
      <c r="D52" s="2">
        <f t="shared" si="3"/>
        <v>288788.85000000009</v>
      </c>
      <c r="E52" s="2">
        <f>E51+62000</f>
        <v>362163</v>
      </c>
      <c r="F52" s="2">
        <f t="shared" si="0"/>
        <v>650951.85000000009</v>
      </c>
      <c r="G52" s="2">
        <f t="shared" si="7"/>
        <v>417000.73915431695</v>
      </c>
      <c r="H52" s="3">
        <f t="shared" si="4"/>
        <v>0.64060151170062252</v>
      </c>
      <c r="I52" s="2">
        <f t="shared" si="8"/>
        <v>750.36698600945647</v>
      </c>
      <c r="J52" s="3">
        <f t="shared" si="1"/>
        <v>1.1527227182923842E-3</v>
      </c>
      <c r="K52" s="2">
        <f t="shared" si="9"/>
        <v>38797.471492417775</v>
      </c>
      <c r="L52" s="3">
        <f t="shared" si="6"/>
        <v>5.9601138690085556E-2</v>
      </c>
      <c r="M52" s="2">
        <f t="shared" si="10"/>
        <v>10722.120951606563</v>
      </c>
      <c r="N52" s="3">
        <f t="shared" si="5"/>
        <v>1.6471450156576958E-2</v>
      </c>
      <c r="O52" s="2">
        <f t="shared" si="11"/>
        <v>183681.15141564928</v>
      </c>
      <c r="P52" s="3">
        <f t="shared" si="2"/>
        <v>0.28217317673442244</v>
      </c>
    </row>
    <row r="53" spans="1:16" x14ac:dyDescent="0.25">
      <c r="A53" s="5" t="s">
        <v>17</v>
      </c>
      <c r="B53" s="4">
        <v>41491</v>
      </c>
      <c r="C53" s="2">
        <v>2245.5</v>
      </c>
      <c r="D53" s="2">
        <f t="shared" si="3"/>
        <v>291034.35000000009</v>
      </c>
      <c r="E53" s="2">
        <f>E52</f>
        <v>362163</v>
      </c>
      <c r="F53" s="2">
        <f t="shared" si="0"/>
        <v>653197.35000000009</v>
      </c>
      <c r="G53" s="2">
        <f t="shared" si="7"/>
        <v>418439.20984884066</v>
      </c>
      <c r="H53" s="3">
        <f t="shared" si="4"/>
        <v>0.64060151170062252</v>
      </c>
      <c r="I53" s="2">
        <f t="shared" si="8"/>
        <v>752.95542487338207</v>
      </c>
      <c r="J53" s="3">
        <f t="shared" si="1"/>
        <v>1.1527227182923842E-3</v>
      </c>
      <c r="K53" s="2">
        <f t="shared" si="9"/>
        <v>38931.305849346361</v>
      </c>
      <c r="L53" s="3">
        <f t="shared" si="6"/>
        <v>5.9601138690085556E-2</v>
      </c>
      <c r="M53" s="2">
        <f t="shared" si="10"/>
        <v>10759.107592933156</v>
      </c>
      <c r="N53" s="3">
        <f t="shared" si="5"/>
        <v>1.6471450156576958E-2</v>
      </c>
      <c r="O53" s="2">
        <f t="shared" si="11"/>
        <v>184314.77128400642</v>
      </c>
      <c r="P53" s="3">
        <f t="shared" si="2"/>
        <v>0.28217317673442244</v>
      </c>
    </row>
    <row r="54" spans="1:16" x14ac:dyDescent="0.25">
      <c r="A54" s="5" t="s">
        <v>19</v>
      </c>
      <c r="B54" s="4">
        <v>41491</v>
      </c>
      <c r="C54" s="2">
        <v>4.1500000000000004</v>
      </c>
      <c r="D54" s="2">
        <f t="shared" si="3"/>
        <v>291038.50000000012</v>
      </c>
      <c r="E54" s="2">
        <f>E53</f>
        <v>362163</v>
      </c>
      <c r="F54" s="2">
        <f t="shared" si="0"/>
        <v>653201.50000000012</v>
      </c>
      <c r="G54" s="2">
        <f t="shared" si="7"/>
        <v>418441.86834511423</v>
      </c>
      <c r="H54" s="3">
        <f t="shared" si="4"/>
        <v>0.64060151170062252</v>
      </c>
      <c r="I54" s="2">
        <f t="shared" si="8"/>
        <v>752.96020867266293</v>
      </c>
      <c r="J54" s="3">
        <f t="shared" si="1"/>
        <v>1.1527227182923842E-3</v>
      </c>
      <c r="K54" s="2">
        <f t="shared" si="9"/>
        <v>38931.55319407193</v>
      </c>
      <c r="L54" s="3">
        <f t="shared" si="6"/>
        <v>5.9601138690085563E-2</v>
      </c>
      <c r="M54" s="2">
        <f t="shared" si="10"/>
        <v>10759.175949451306</v>
      </c>
      <c r="N54" s="3">
        <f t="shared" si="5"/>
        <v>1.6471450156576958E-2</v>
      </c>
      <c r="O54" s="2">
        <f t="shared" si="11"/>
        <v>184315.94230268986</v>
      </c>
      <c r="P54" s="3">
        <f t="shared" si="2"/>
        <v>0.28217317673442244</v>
      </c>
    </row>
    <row r="55" spans="1:16" x14ac:dyDescent="0.25">
      <c r="A55" s="5" t="s">
        <v>22</v>
      </c>
      <c r="B55" s="4">
        <v>41498</v>
      </c>
      <c r="C55" s="2">
        <v>-1833</v>
      </c>
      <c r="D55" s="2">
        <f t="shared" si="3"/>
        <v>289205.50000000012</v>
      </c>
      <c r="E55" s="2">
        <f>E54+1833</f>
        <v>363996</v>
      </c>
      <c r="F55" s="2">
        <f t="shared" si="0"/>
        <v>653201.50000000012</v>
      </c>
      <c r="G55" s="2">
        <f t="shared" si="7"/>
        <v>418441.86834511423</v>
      </c>
      <c r="H55" s="3">
        <f t="shared" si="4"/>
        <v>0.64060151170062252</v>
      </c>
      <c r="I55" s="2">
        <f t="shared" si="8"/>
        <v>752.96020867266293</v>
      </c>
      <c r="J55" s="3">
        <f t="shared" si="1"/>
        <v>1.1527227182923842E-3</v>
      </c>
      <c r="K55" s="2">
        <f t="shared" si="9"/>
        <v>38931.55319407193</v>
      </c>
      <c r="L55" s="3">
        <f t="shared" si="6"/>
        <v>5.9601138690085563E-2</v>
      </c>
      <c r="M55" s="2">
        <f t="shared" si="10"/>
        <v>10759.175949451306</v>
      </c>
      <c r="N55" s="3">
        <f t="shared" si="5"/>
        <v>1.6471450156576958E-2</v>
      </c>
      <c r="O55" s="2">
        <f t="shared" si="11"/>
        <v>184315.94230268986</v>
      </c>
      <c r="P55" s="3">
        <f t="shared" si="2"/>
        <v>0.28217317673442244</v>
      </c>
    </row>
    <row r="56" spans="1:16" x14ac:dyDescent="0.25">
      <c r="A56" s="5" t="s">
        <v>24</v>
      </c>
      <c r="B56" s="4">
        <v>41506</v>
      </c>
      <c r="C56" s="2">
        <v>-59000</v>
      </c>
      <c r="D56" s="2">
        <f t="shared" si="3"/>
        <v>230205.50000000012</v>
      </c>
      <c r="E56" s="2">
        <f>E55+59000</f>
        <v>422996</v>
      </c>
      <c r="F56" s="2">
        <f t="shared" si="0"/>
        <v>653201.50000000012</v>
      </c>
      <c r="G56" s="2">
        <f t="shared" si="7"/>
        <v>418441.86834511423</v>
      </c>
      <c r="H56" s="3">
        <f t="shared" si="4"/>
        <v>0.64060151170062252</v>
      </c>
      <c r="I56" s="2">
        <f t="shared" si="8"/>
        <v>752.96020867266293</v>
      </c>
      <c r="J56" s="3">
        <f t="shared" si="1"/>
        <v>1.1527227182923842E-3</v>
      </c>
      <c r="K56" s="2">
        <f t="shared" si="9"/>
        <v>38931.55319407193</v>
      </c>
      <c r="L56" s="3">
        <f t="shared" si="6"/>
        <v>5.9601138690085563E-2</v>
      </c>
      <c r="M56" s="2">
        <f t="shared" si="10"/>
        <v>10759.175949451306</v>
      </c>
      <c r="N56" s="3">
        <f t="shared" si="5"/>
        <v>1.6471450156576958E-2</v>
      </c>
      <c r="O56" s="2">
        <f t="shared" si="11"/>
        <v>184315.94230268986</v>
      </c>
      <c r="P56" s="3">
        <f t="shared" si="2"/>
        <v>0.28217317673442244</v>
      </c>
    </row>
    <row r="57" spans="1:16" x14ac:dyDescent="0.25">
      <c r="A57" s="5" t="s">
        <v>25</v>
      </c>
      <c r="B57" s="4">
        <v>41520</v>
      </c>
      <c r="C57" s="2">
        <v>2245.5</v>
      </c>
      <c r="D57" s="2">
        <f t="shared" si="3"/>
        <v>232451.00000000012</v>
      </c>
      <c r="E57" s="2">
        <f>E56</f>
        <v>422996</v>
      </c>
      <c r="F57" s="2">
        <f t="shared" si="0"/>
        <v>655447.00000000012</v>
      </c>
      <c r="G57" s="2">
        <f t="shared" si="7"/>
        <v>419880.339039638</v>
      </c>
      <c r="H57" s="3">
        <f t="shared" si="4"/>
        <v>0.64060151170062252</v>
      </c>
      <c r="I57" s="2">
        <f t="shared" si="8"/>
        <v>755.54864753658853</v>
      </c>
      <c r="J57" s="3">
        <f t="shared" si="1"/>
        <v>1.1527227182923842E-3</v>
      </c>
      <c r="K57" s="2">
        <f t="shared" si="9"/>
        <v>39065.387551000516</v>
      </c>
      <c r="L57" s="3">
        <f t="shared" si="6"/>
        <v>5.9601138690085556E-2</v>
      </c>
      <c r="M57" s="2">
        <f t="shared" si="10"/>
        <v>10796.1625907779</v>
      </c>
      <c r="N57" s="3">
        <f t="shared" si="5"/>
        <v>1.6471450156576958E-2</v>
      </c>
      <c r="O57" s="2">
        <f t="shared" si="11"/>
        <v>184949.56217104703</v>
      </c>
      <c r="P57" s="3">
        <f t="shared" si="2"/>
        <v>0.28217317673442244</v>
      </c>
    </row>
    <row r="58" spans="1:16" x14ac:dyDescent="0.25">
      <c r="A58" s="5" t="s">
        <v>19</v>
      </c>
      <c r="B58" s="4">
        <v>41522</v>
      </c>
      <c r="C58" s="2">
        <v>1.19</v>
      </c>
      <c r="D58" s="2">
        <f t="shared" si="3"/>
        <v>232452.19000000012</v>
      </c>
      <c r="E58" s="2">
        <f>E57</f>
        <v>422996</v>
      </c>
      <c r="F58" s="2">
        <f t="shared" si="0"/>
        <v>655448.19000000018</v>
      </c>
      <c r="G58" s="2">
        <f t="shared" si="7"/>
        <v>419881.10135543696</v>
      </c>
      <c r="H58" s="3">
        <f t="shared" si="4"/>
        <v>0.64060151170062252</v>
      </c>
      <c r="I58" s="2">
        <f t="shared" si="8"/>
        <v>755.5500192766234</v>
      </c>
      <c r="J58" s="3">
        <f t="shared" si="1"/>
        <v>1.1527227182923842E-3</v>
      </c>
      <c r="K58" s="2">
        <f t="shared" si="9"/>
        <v>39065.458476355561</v>
      </c>
      <c r="L58" s="3">
        <f t="shared" si="6"/>
        <v>5.9601138690085556E-2</v>
      </c>
      <c r="M58" s="2">
        <f t="shared" si="10"/>
        <v>10796.182191803588</v>
      </c>
      <c r="N58" s="3">
        <f t="shared" si="5"/>
        <v>1.6471450156576958E-2</v>
      </c>
      <c r="O58" s="2">
        <f t="shared" si="11"/>
        <v>184949.89795712734</v>
      </c>
      <c r="P58" s="3">
        <f t="shared" si="2"/>
        <v>0.28217317673442244</v>
      </c>
    </row>
    <row r="59" spans="1:16" x14ac:dyDescent="0.25">
      <c r="A59" s="5" t="s">
        <v>22</v>
      </c>
      <c r="B59" s="4">
        <v>41527</v>
      </c>
      <c r="C59" s="2">
        <v>-1833</v>
      </c>
      <c r="D59" s="2">
        <f t="shared" si="3"/>
        <v>230619.19000000012</v>
      </c>
      <c r="E59" s="2">
        <f>E58+1833</f>
        <v>424829</v>
      </c>
      <c r="F59" s="2">
        <f t="shared" si="0"/>
        <v>655448.19000000018</v>
      </c>
      <c r="G59" s="2">
        <f t="shared" si="7"/>
        <v>419881.10135543696</v>
      </c>
      <c r="H59" s="3">
        <f t="shared" si="4"/>
        <v>0.64060151170062252</v>
      </c>
      <c r="I59" s="2">
        <f t="shared" si="8"/>
        <v>755.5500192766234</v>
      </c>
      <c r="J59" s="3">
        <f t="shared" si="1"/>
        <v>1.1527227182923842E-3</v>
      </c>
      <c r="K59" s="2">
        <f t="shared" si="9"/>
        <v>39065.458476355561</v>
      </c>
      <c r="L59" s="3">
        <f t="shared" si="6"/>
        <v>5.9601138690085556E-2</v>
      </c>
      <c r="M59" s="2">
        <f t="shared" si="10"/>
        <v>10796.182191803588</v>
      </c>
      <c r="N59" s="3">
        <f t="shared" si="5"/>
        <v>1.6471450156576958E-2</v>
      </c>
      <c r="O59" s="2">
        <f t="shared" si="11"/>
        <v>184949.89795712734</v>
      </c>
      <c r="P59" s="3">
        <f t="shared" si="2"/>
        <v>0.28217317673442244</v>
      </c>
    </row>
    <row r="60" spans="1:16" x14ac:dyDescent="0.25">
      <c r="A60" s="5" t="s">
        <v>25</v>
      </c>
      <c r="B60" s="4">
        <v>41550</v>
      </c>
      <c r="C60" s="2">
        <v>2245.5</v>
      </c>
      <c r="D60" s="2">
        <f t="shared" si="3"/>
        <v>232864.69000000012</v>
      </c>
      <c r="E60" s="2">
        <f>E59</f>
        <v>424829</v>
      </c>
      <c r="F60" s="2">
        <f t="shared" si="0"/>
        <v>657693.69000000018</v>
      </c>
      <c r="G60" s="2">
        <f t="shared" si="7"/>
        <v>421319.57204996073</v>
      </c>
      <c r="H60" s="3">
        <f t="shared" si="4"/>
        <v>0.64060151170062252</v>
      </c>
      <c r="I60" s="2">
        <f t="shared" si="8"/>
        <v>758.13845814054889</v>
      </c>
      <c r="J60" s="3">
        <f t="shared" si="1"/>
        <v>1.1527227182923842E-3</v>
      </c>
      <c r="K60" s="2">
        <f t="shared" si="9"/>
        <v>39199.292833284147</v>
      </c>
      <c r="L60" s="3">
        <f t="shared" si="6"/>
        <v>5.9601138690085556E-2</v>
      </c>
      <c r="M60" s="2">
        <f t="shared" si="10"/>
        <v>10833.168833130181</v>
      </c>
      <c r="N60" s="3">
        <f t="shared" si="5"/>
        <v>1.6471450156576958E-2</v>
      </c>
      <c r="O60" s="2">
        <f t="shared" si="11"/>
        <v>185583.51782548448</v>
      </c>
      <c r="P60" s="3">
        <f t="shared" si="2"/>
        <v>0.28217317673442244</v>
      </c>
    </row>
    <row r="61" spans="1:16" x14ac:dyDescent="0.25">
      <c r="A61" s="5" t="s">
        <v>19</v>
      </c>
      <c r="B61" s="4">
        <v>41554</v>
      </c>
      <c r="C61" s="2">
        <v>0.25</v>
      </c>
      <c r="D61" s="2">
        <f t="shared" si="3"/>
        <v>232864.94000000012</v>
      </c>
      <c r="E61" s="2">
        <f>E60</f>
        <v>424829</v>
      </c>
      <c r="F61" s="2">
        <f t="shared" si="0"/>
        <v>657693.94000000018</v>
      </c>
      <c r="G61" s="2">
        <f t="shared" si="7"/>
        <v>421319.73220033862</v>
      </c>
      <c r="H61" s="3">
        <f t="shared" si="4"/>
        <v>0.64060151170062252</v>
      </c>
      <c r="I61" s="2">
        <f t="shared" si="8"/>
        <v>758.1387463212285</v>
      </c>
      <c r="J61" s="3">
        <f t="shared" si="1"/>
        <v>1.1527227182923842E-3</v>
      </c>
      <c r="K61" s="2">
        <f t="shared" si="9"/>
        <v>39199.307733568821</v>
      </c>
      <c r="L61" s="3">
        <f t="shared" si="6"/>
        <v>5.9601138690085563E-2</v>
      </c>
      <c r="M61" s="2">
        <f t="shared" si="10"/>
        <v>10833.172950992719</v>
      </c>
      <c r="N61" s="3">
        <f t="shared" si="5"/>
        <v>1.6471450156576958E-2</v>
      </c>
      <c r="O61" s="2">
        <f t="shared" si="11"/>
        <v>185583.58836877867</v>
      </c>
      <c r="P61" s="3">
        <f t="shared" si="2"/>
        <v>0.28217317673442244</v>
      </c>
    </row>
    <row r="62" spans="1:16" x14ac:dyDescent="0.25">
      <c r="A62" s="5" t="s">
        <v>22</v>
      </c>
      <c r="B62" s="4">
        <v>41557</v>
      </c>
      <c r="C62" s="2">
        <v>-2245.5</v>
      </c>
      <c r="D62" s="2">
        <f t="shared" si="3"/>
        <v>230619.44000000012</v>
      </c>
      <c r="E62" s="2">
        <f>E61+2245.5</f>
        <v>427074.5</v>
      </c>
      <c r="F62" s="2">
        <f t="shared" si="0"/>
        <v>657693.94000000018</v>
      </c>
      <c r="G62" s="2">
        <f t="shared" si="7"/>
        <v>421319.73220033862</v>
      </c>
      <c r="H62" s="3">
        <f t="shared" si="4"/>
        <v>0.64060151170062252</v>
      </c>
      <c r="I62" s="2">
        <f t="shared" si="8"/>
        <v>758.1387463212285</v>
      </c>
      <c r="J62" s="3">
        <f t="shared" si="1"/>
        <v>1.1527227182923842E-3</v>
      </c>
      <c r="K62" s="2">
        <f t="shared" si="9"/>
        <v>39199.307733568821</v>
      </c>
      <c r="L62" s="3">
        <f t="shared" si="6"/>
        <v>5.9601138690085563E-2</v>
      </c>
      <c r="M62" s="2">
        <f t="shared" si="10"/>
        <v>10833.172950992719</v>
      </c>
      <c r="N62" s="3">
        <f t="shared" si="5"/>
        <v>1.6471450156576958E-2</v>
      </c>
      <c r="O62" s="2">
        <f t="shared" si="11"/>
        <v>185583.58836877867</v>
      </c>
      <c r="P62" s="3">
        <f t="shared" si="2"/>
        <v>0.28217317673442244</v>
      </c>
    </row>
    <row r="63" spans="1:16" x14ac:dyDescent="0.25">
      <c r="A63" s="5" t="s">
        <v>25</v>
      </c>
      <c r="B63" s="4">
        <v>41582</v>
      </c>
      <c r="C63" s="2">
        <v>2245.5</v>
      </c>
      <c r="D63" s="2">
        <f t="shared" si="3"/>
        <v>232864.94000000012</v>
      </c>
      <c r="E63" s="2">
        <f>E62</f>
        <v>427074.5</v>
      </c>
      <c r="F63" s="2">
        <f t="shared" si="0"/>
        <v>659939.44000000018</v>
      </c>
      <c r="G63" s="2">
        <f t="shared" si="7"/>
        <v>422758.20289486239</v>
      </c>
      <c r="H63" s="3">
        <f t="shared" si="4"/>
        <v>0.64060151170062252</v>
      </c>
      <c r="I63" s="2">
        <f t="shared" si="8"/>
        <v>760.72718518515399</v>
      </c>
      <c r="J63" s="3">
        <f t="shared" si="1"/>
        <v>1.1527227182923842E-3</v>
      </c>
      <c r="K63" s="2">
        <f t="shared" si="9"/>
        <v>39333.142090497407</v>
      </c>
      <c r="L63" s="3">
        <f t="shared" si="6"/>
        <v>5.9601138690085556E-2</v>
      </c>
      <c r="M63" s="2">
        <f t="shared" si="10"/>
        <v>10870.159592319313</v>
      </c>
      <c r="N63" s="3">
        <f t="shared" si="5"/>
        <v>1.6471450156576958E-2</v>
      </c>
      <c r="O63" s="2">
        <f t="shared" si="11"/>
        <v>186217.20823713581</v>
      </c>
      <c r="P63" s="3">
        <f t="shared" si="2"/>
        <v>0.28217317673442244</v>
      </c>
    </row>
    <row r="64" spans="1:16" x14ac:dyDescent="0.25">
      <c r="A64" s="5" t="s">
        <v>24</v>
      </c>
      <c r="B64" s="4">
        <v>41583</v>
      </c>
      <c r="C64" s="2">
        <v>-2475</v>
      </c>
      <c r="D64" s="2">
        <f t="shared" si="3"/>
        <v>230389.94000000012</v>
      </c>
      <c r="E64" s="2">
        <f>E63</f>
        <v>427074.5</v>
      </c>
      <c r="F64" s="2">
        <f t="shared" si="0"/>
        <v>657464.44000000018</v>
      </c>
      <c r="G64" s="2">
        <f t="shared" si="7"/>
        <v>421172.71415340336</v>
      </c>
      <c r="H64" s="3">
        <f t="shared" si="4"/>
        <v>0.64060151170062252</v>
      </c>
      <c r="I64" s="2">
        <f t="shared" si="8"/>
        <v>757.87419645738032</v>
      </c>
      <c r="J64" s="3">
        <f t="shared" si="1"/>
        <v>1.1527227182923842E-3</v>
      </c>
      <c r="K64" s="2">
        <f t="shared" si="9"/>
        <v>39185.629272239443</v>
      </c>
      <c r="L64" s="3">
        <f t="shared" si="6"/>
        <v>5.9601138690085556E-2</v>
      </c>
      <c r="M64" s="2">
        <f t="shared" si="10"/>
        <v>10829.392753181784</v>
      </c>
      <c r="N64" s="3">
        <f t="shared" si="5"/>
        <v>1.6471450156576958E-2</v>
      </c>
      <c r="O64" s="2">
        <f t="shared" si="11"/>
        <v>185518.82962471811</v>
      </c>
      <c r="P64" s="3">
        <f t="shared" si="2"/>
        <v>0.28217317673442244</v>
      </c>
    </row>
    <row r="65" spans="1:16" x14ac:dyDescent="0.25">
      <c r="A65" s="5" t="s">
        <v>19</v>
      </c>
      <c r="B65" s="4">
        <v>41583</v>
      </c>
      <c r="C65" s="2">
        <v>0.25</v>
      </c>
      <c r="D65" s="2">
        <f t="shared" si="3"/>
        <v>230390.19000000012</v>
      </c>
      <c r="E65" s="2">
        <f>E64</f>
        <v>427074.5</v>
      </c>
      <c r="F65" s="2">
        <f t="shared" si="0"/>
        <v>657464.69000000018</v>
      </c>
      <c r="G65" s="2">
        <f t="shared" si="7"/>
        <v>421172.87430378125</v>
      </c>
      <c r="H65" s="3">
        <f t="shared" si="4"/>
        <v>0.64060151170062252</v>
      </c>
      <c r="I65" s="2">
        <f t="shared" si="8"/>
        <v>757.87448463805993</v>
      </c>
      <c r="J65" s="3">
        <f t="shared" si="1"/>
        <v>1.1527227182923842E-3</v>
      </c>
      <c r="K65" s="2">
        <f t="shared" si="9"/>
        <v>39185.644172524117</v>
      </c>
      <c r="L65" s="3">
        <f t="shared" si="6"/>
        <v>5.9601138690085556E-2</v>
      </c>
      <c r="M65" s="2">
        <f t="shared" si="10"/>
        <v>10829.396871044324</v>
      </c>
      <c r="N65" s="3">
        <f t="shared" si="5"/>
        <v>1.6471450156576958E-2</v>
      </c>
      <c r="O65" s="2">
        <f t="shared" si="11"/>
        <v>185518.9001680123</v>
      </c>
      <c r="P65" s="3">
        <f t="shared" si="2"/>
        <v>0.28217317673442244</v>
      </c>
    </row>
    <row r="66" spans="1:16" x14ac:dyDescent="0.25">
      <c r="A66" s="5" t="s">
        <v>22</v>
      </c>
      <c r="B66" s="4">
        <v>41589</v>
      </c>
      <c r="C66" s="2">
        <v>-2245.5</v>
      </c>
      <c r="D66" s="2">
        <f t="shared" si="3"/>
        <v>228144.69000000012</v>
      </c>
      <c r="E66" s="2">
        <f>E65+2245.5</f>
        <v>429320</v>
      </c>
      <c r="F66" s="2">
        <f t="shared" si="0"/>
        <v>657464.69000000018</v>
      </c>
      <c r="G66" s="2">
        <f t="shared" si="7"/>
        <v>421172.87430378125</v>
      </c>
      <c r="H66" s="3">
        <f t="shared" si="4"/>
        <v>0.64060151170062252</v>
      </c>
      <c r="I66" s="2">
        <f t="shared" si="8"/>
        <v>757.87448463805993</v>
      </c>
      <c r="J66" s="3">
        <f t="shared" si="1"/>
        <v>1.1527227182923842E-3</v>
      </c>
      <c r="K66" s="2">
        <f t="shared" si="9"/>
        <v>39185.644172524117</v>
      </c>
      <c r="L66" s="3">
        <f t="shared" si="6"/>
        <v>5.9601138690085556E-2</v>
      </c>
      <c r="M66" s="2">
        <f t="shared" si="10"/>
        <v>10829.396871044324</v>
      </c>
      <c r="N66" s="3">
        <f t="shared" si="5"/>
        <v>1.6471450156576958E-2</v>
      </c>
      <c r="O66" s="2">
        <f t="shared" si="11"/>
        <v>185518.9001680123</v>
      </c>
      <c r="P66" s="3">
        <f t="shared" si="2"/>
        <v>0.28217317673442244</v>
      </c>
    </row>
    <row r="67" spans="1:16" x14ac:dyDescent="0.25">
      <c r="A67" s="5" t="s">
        <v>25</v>
      </c>
      <c r="B67" s="4">
        <v>41611</v>
      </c>
      <c r="C67" s="2">
        <v>2245.5</v>
      </c>
      <c r="D67" s="2">
        <f t="shared" si="3"/>
        <v>230390.19000000012</v>
      </c>
      <c r="E67" s="2">
        <f>E66</f>
        <v>429320</v>
      </c>
      <c r="F67" s="2">
        <f t="shared" si="0"/>
        <v>659710.19000000018</v>
      </c>
      <c r="G67" s="2">
        <f t="shared" si="7"/>
        <v>422611.34499830502</v>
      </c>
      <c r="H67" s="3">
        <f t="shared" si="4"/>
        <v>0.64060151170062252</v>
      </c>
      <c r="I67" s="2">
        <f t="shared" si="8"/>
        <v>760.46292350198553</v>
      </c>
      <c r="J67" s="3">
        <f t="shared" si="1"/>
        <v>1.1527227182923842E-3</v>
      </c>
      <c r="K67" s="2">
        <f t="shared" si="9"/>
        <v>39319.478529452703</v>
      </c>
      <c r="L67" s="3">
        <f t="shared" si="6"/>
        <v>5.9601138690085556E-2</v>
      </c>
      <c r="M67" s="2">
        <f t="shared" si="10"/>
        <v>10866.383512370918</v>
      </c>
      <c r="N67" s="3">
        <f t="shared" si="5"/>
        <v>1.6471450156576958E-2</v>
      </c>
      <c r="O67" s="2">
        <f t="shared" si="11"/>
        <v>186152.52003636945</v>
      </c>
      <c r="P67" s="3">
        <f t="shared" si="2"/>
        <v>0.28217317673442244</v>
      </c>
    </row>
    <row r="68" spans="1:16" x14ac:dyDescent="0.25">
      <c r="A68" s="5" t="s">
        <v>19</v>
      </c>
      <c r="B68" s="4">
        <v>41613</v>
      </c>
      <c r="C68" s="2">
        <v>0.15</v>
      </c>
      <c r="D68" s="2">
        <f t="shared" si="3"/>
        <v>230390.34000000011</v>
      </c>
      <c r="E68" s="2">
        <f>E67</f>
        <v>429320</v>
      </c>
      <c r="F68" s="2">
        <f t="shared" ref="F68:F131" si="12">D68+E68</f>
        <v>659710.34000000008</v>
      </c>
      <c r="G68" s="2">
        <f t="shared" si="7"/>
        <v>422611.44108853169</v>
      </c>
      <c r="H68" s="3">
        <f t="shared" si="4"/>
        <v>0.64060151170062252</v>
      </c>
      <c r="I68" s="2">
        <f t="shared" si="8"/>
        <v>760.46309641039318</v>
      </c>
      <c r="J68" s="3">
        <f t="shared" ref="J68:J131" si="13">I68/F68</f>
        <v>1.1527227182923842E-3</v>
      </c>
      <c r="K68" s="2">
        <f t="shared" si="9"/>
        <v>39319.487469623498</v>
      </c>
      <c r="L68" s="3">
        <f t="shared" si="6"/>
        <v>5.9601138690085549E-2</v>
      </c>
      <c r="M68" s="2">
        <f t="shared" si="10"/>
        <v>10866.385983088439</v>
      </c>
      <c r="N68" s="3">
        <f t="shared" si="5"/>
        <v>1.6471450156576958E-2</v>
      </c>
      <c r="O68" s="2">
        <f t="shared" si="11"/>
        <v>186152.56236234593</v>
      </c>
      <c r="P68" s="3">
        <f t="shared" ref="P68:P123" si="14">O68/F68</f>
        <v>0.28217317673442244</v>
      </c>
    </row>
    <row r="69" spans="1:16" x14ac:dyDescent="0.25">
      <c r="A69" s="5" t="s">
        <v>24</v>
      </c>
      <c r="B69" s="4">
        <v>41618</v>
      </c>
      <c r="C69" s="2">
        <v>-29</v>
      </c>
      <c r="D69" s="2">
        <f t="shared" ref="D69:D132" si="15">D68+C69</f>
        <v>230361.34000000011</v>
      </c>
      <c r="E69" s="2">
        <f>E68</f>
        <v>429320</v>
      </c>
      <c r="F69" s="2">
        <f t="shared" si="12"/>
        <v>659681.34000000008</v>
      </c>
      <c r="G69" s="2">
        <f t="shared" si="7"/>
        <v>422592.86364469241</v>
      </c>
      <c r="H69" s="3">
        <f t="shared" si="4"/>
        <v>0.64060151170062252</v>
      </c>
      <c r="I69" s="2">
        <f t="shared" si="8"/>
        <v>760.42966745156264</v>
      </c>
      <c r="J69" s="3">
        <f t="shared" si="13"/>
        <v>1.1527227182923842E-3</v>
      </c>
      <c r="K69" s="2">
        <f t="shared" si="9"/>
        <v>39317.759036601485</v>
      </c>
      <c r="L69" s="3">
        <f t="shared" si="6"/>
        <v>5.9601138690085549E-2</v>
      </c>
      <c r="M69" s="2">
        <f t="shared" si="10"/>
        <v>10865.9083110339</v>
      </c>
      <c r="N69" s="3">
        <f t="shared" si="5"/>
        <v>1.6471450156576958E-2</v>
      </c>
      <c r="O69" s="2">
        <f t="shared" si="11"/>
        <v>186144.37934022065</v>
      </c>
      <c r="P69" s="3">
        <f t="shared" si="14"/>
        <v>0.28217317673442244</v>
      </c>
    </row>
    <row r="70" spans="1:16" x14ac:dyDescent="0.25">
      <c r="A70" s="5" t="s">
        <v>22</v>
      </c>
      <c r="B70" s="4" t="s">
        <v>26</v>
      </c>
      <c r="C70" s="2">
        <v>-2245.5</v>
      </c>
      <c r="D70" s="2">
        <f t="shared" si="15"/>
        <v>228115.84000000011</v>
      </c>
      <c r="E70" s="2">
        <f>E69+2245.5</f>
        <v>431565.5</v>
      </c>
      <c r="F70" s="2">
        <f t="shared" si="12"/>
        <v>659681.34000000008</v>
      </c>
      <c r="G70" s="2">
        <f t="shared" si="7"/>
        <v>422592.86364469241</v>
      </c>
      <c r="H70" s="3">
        <f t="shared" ref="H70:H133" si="16">G70/F70</f>
        <v>0.64060151170062252</v>
      </c>
      <c r="I70" s="2">
        <f t="shared" si="8"/>
        <v>760.42966745156264</v>
      </c>
      <c r="J70" s="3">
        <f t="shared" si="13"/>
        <v>1.1527227182923842E-3</v>
      </c>
      <c r="K70" s="2">
        <f t="shared" si="9"/>
        <v>39317.759036601485</v>
      </c>
      <c r="L70" s="3">
        <f t="shared" si="6"/>
        <v>5.9601138690085549E-2</v>
      </c>
      <c r="M70" s="2">
        <f t="shared" si="10"/>
        <v>10865.9083110339</v>
      </c>
      <c r="N70" s="3">
        <f t="shared" si="5"/>
        <v>1.6471450156576958E-2</v>
      </c>
      <c r="O70" s="2">
        <f t="shared" si="11"/>
        <v>186144.37934022065</v>
      </c>
      <c r="P70" s="3">
        <f t="shared" si="14"/>
        <v>0.28217317673442244</v>
      </c>
    </row>
    <row r="71" spans="1:16" x14ac:dyDescent="0.25">
      <c r="A71" s="5" t="s">
        <v>25</v>
      </c>
      <c r="B71" s="4">
        <v>41642</v>
      </c>
      <c r="C71" s="2">
        <v>2245.5</v>
      </c>
      <c r="D71" s="2">
        <f t="shared" si="15"/>
        <v>230361.34000000011</v>
      </c>
      <c r="E71" s="2">
        <f>E70</f>
        <v>431565.5</v>
      </c>
      <c r="F71" s="2">
        <f t="shared" si="12"/>
        <v>661926.84000000008</v>
      </c>
      <c r="G71" s="2">
        <f t="shared" si="7"/>
        <v>424031.33433921612</v>
      </c>
      <c r="H71" s="3">
        <f t="shared" si="16"/>
        <v>0.64060151170062252</v>
      </c>
      <c r="I71" s="2">
        <f t="shared" si="8"/>
        <v>763.01810631548824</v>
      </c>
      <c r="J71" s="3">
        <f t="shared" si="13"/>
        <v>1.1527227182923842E-3</v>
      </c>
      <c r="K71" s="2">
        <f t="shared" si="9"/>
        <v>39451.593393530071</v>
      </c>
      <c r="L71" s="3">
        <f t="shared" si="6"/>
        <v>5.9601138690085549E-2</v>
      </c>
      <c r="M71" s="2">
        <f t="shared" si="10"/>
        <v>10902.894952360493</v>
      </c>
      <c r="N71" s="3">
        <f t="shared" si="5"/>
        <v>1.6471450156576958E-2</v>
      </c>
      <c r="O71" s="2">
        <f t="shared" si="11"/>
        <v>186777.99920857779</v>
      </c>
      <c r="P71" s="3">
        <f t="shared" si="14"/>
        <v>0.28217317673442244</v>
      </c>
    </row>
    <row r="72" spans="1:16" x14ac:dyDescent="0.25">
      <c r="A72" s="5" t="s">
        <v>19</v>
      </c>
      <c r="B72" s="4">
        <v>41645</v>
      </c>
      <c r="C72" s="2">
        <v>0.15</v>
      </c>
      <c r="D72" s="2">
        <f t="shared" si="15"/>
        <v>230361.49000000011</v>
      </c>
      <c r="E72" s="2">
        <f>E71</f>
        <v>431565.5</v>
      </c>
      <c r="F72" s="2">
        <f t="shared" si="12"/>
        <v>661926.99000000011</v>
      </c>
      <c r="G72" s="2">
        <f t="shared" si="7"/>
        <v>424031.4304294429</v>
      </c>
      <c r="H72" s="3">
        <f t="shared" si="16"/>
        <v>0.64060151170062252</v>
      </c>
      <c r="I72" s="2">
        <f t="shared" si="8"/>
        <v>763.018279223896</v>
      </c>
      <c r="J72" s="3">
        <f t="shared" si="13"/>
        <v>1.1527227182923842E-3</v>
      </c>
      <c r="K72" s="2">
        <f t="shared" si="9"/>
        <v>39451.602333700874</v>
      </c>
      <c r="L72" s="3">
        <f t="shared" si="6"/>
        <v>5.9601138690085542E-2</v>
      </c>
      <c r="M72" s="2">
        <f t="shared" si="10"/>
        <v>10902.897423078017</v>
      </c>
      <c r="N72" s="3">
        <f t="shared" si="5"/>
        <v>1.6471450156576958E-2</v>
      </c>
      <c r="O72" s="2">
        <f t="shared" si="11"/>
        <v>186778.0415345543</v>
      </c>
      <c r="P72" s="3">
        <f t="shared" si="14"/>
        <v>0.28217317673442244</v>
      </c>
    </row>
    <row r="73" spans="1:16" x14ac:dyDescent="0.25">
      <c r="A73" s="5" t="s">
        <v>22</v>
      </c>
      <c r="B73" s="4">
        <v>41649</v>
      </c>
      <c r="C73" s="2">
        <v>-2245.5</v>
      </c>
      <c r="D73" s="2">
        <f t="shared" si="15"/>
        <v>228115.99000000011</v>
      </c>
      <c r="E73" s="2">
        <f>E72+2245.5</f>
        <v>433811</v>
      </c>
      <c r="F73" s="2">
        <f t="shared" si="12"/>
        <v>661926.99000000011</v>
      </c>
      <c r="G73" s="2">
        <f t="shared" si="7"/>
        <v>424031.4304294429</v>
      </c>
      <c r="H73" s="3">
        <f t="shared" si="16"/>
        <v>0.64060151170062252</v>
      </c>
      <c r="I73" s="2">
        <f t="shared" si="8"/>
        <v>763.018279223896</v>
      </c>
      <c r="J73" s="3">
        <f t="shared" si="13"/>
        <v>1.1527227182923842E-3</v>
      </c>
      <c r="K73" s="2">
        <f t="shared" si="9"/>
        <v>39451.602333700874</v>
      </c>
      <c r="L73" s="3">
        <f t="shared" si="6"/>
        <v>5.9601138690085542E-2</v>
      </c>
      <c r="M73" s="2">
        <f t="shared" si="10"/>
        <v>10902.897423078017</v>
      </c>
      <c r="N73" s="3">
        <f t="shared" si="5"/>
        <v>1.6471450156576958E-2</v>
      </c>
      <c r="O73" s="2">
        <f t="shared" si="11"/>
        <v>186778.0415345543</v>
      </c>
      <c r="P73" s="3">
        <f t="shared" si="14"/>
        <v>0.28217317673442244</v>
      </c>
    </row>
    <row r="74" spans="1:16" x14ac:dyDescent="0.25">
      <c r="A74" s="5" t="s">
        <v>25</v>
      </c>
      <c r="B74" s="4">
        <v>41673</v>
      </c>
      <c r="C74" s="2">
        <v>2245.5</v>
      </c>
      <c r="D74" s="2">
        <f t="shared" si="15"/>
        <v>230361.49000000011</v>
      </c>
      <c r="E74" s="2">
        <f>E73</f>
        <v>433811</v>
      </c>
      <c r="F74" s="2">
        <f t="shared" si="12"/>
        <v>664172.49000000011</v>
      </c>
      <c r="G74" s="2">
        <f t="shared" si="7"/>
        <v>425469.90112396667</v>
      </c>
      <c r="H74" s="3">
        <f t="shared" si="16"/>
        <v>0.64060151170062252</v>
      </c>
      <c r="I74" s="2">
        <f t="shared" si="8"/>
        <v>765.60671808782149</v>
      </c>
      <c r="J74" s="3">
        <f t="shared" si="13"/>
        <v>1.1527227182923842E-3</v>
      </c>
      <c r="K74" s="2">
        <f t="shared" si="9"/>
        <v>39585.43669062946</v>
      </c>
      <c r="L74" s="3">
        <f t="shared" si="6"/>
        <v>5.9601138690085542E-2</v>
      </c>
      <c r="M74" s="2">
        <f t="shared" si="10"/>
        <v>10939.88406440461</v>
      </c>
      <c r="N74" s="3">
        <f t="shared" si="5"/>
        <v>1.6471450156576958E-2</v>
      </c>
      <c r="O74" s="2">
        <f t="shared" si="11"/>
        <v>187411.66140291144</v>
      </c>
      <c r="P74" s="3">
        <f t="shared" si="14"/>
        <v>0.28217317673442244</v>
      </c>
    </row>
    <row r="75" spans="1:16" x14ac:dyDescent="0.25">
      <c r="A75" s="5" t="s">
        <v>19</v>
      </c>
      <c r="B75" s="4">
        <v>41675</v>
      </c>
      <c r="C75" s="2">
        <v>0.15</v>
      </c>
      <c r="D75" s="2">
        <f t="shared" si="15"/>
        <v>230361.6400000001</v>
      </c>
      <c r="E75" s="2">
        <f>E74</f>
        <v>433811</v>
      </c>
      <c r="F75" s="2">
        <f t="shared" si="12"/>
        <v>664172.64000000013</v>
      </c>
      <c r="G75" s="2">
        <f t="shared" si="7"/>
        <v>425469.99721419346</v>
      </c>
      <c r="H75" s="3">
        <f t="shared" si="16"/>
        <v>0.64060151170062252</v>
      </c>
      <c r="I75" s="2">
        <f t="shared" si="8"/>
        <v>765.60689099622925</v>
      </c>
      <c r="J75" s="3">
        <f t="shared" si="13"/>
        <v>1.1527227182923842E-3</v>
      </c>
      <c r="K75" s="2">
        <f t="shared" si="9"/>
        <v>39585.445630800263</v>
      </c>
      <c r="L75" s="3">
        <f t="shared" si="6"/>
        <v>5.9601138690085542E-2</v>
      </c>
      <c r="M75" s="2">
        <f t="shared" si="10"/>
        <v>10939.886535122134</v>
      </c>
      <c r="N75" s="3">
        <f t="shared" si="5"/>
        <v>1.6471450156576958E-2</v>
      </c>
      <c r="O75" s="2">
        <f t="shared" si="11"/>
        <v>187411.70372888798</v>
      </c>
      <c r="P75" s="3">
        <f t="shared" si="14"/>
        <v>0.28217317673442244</v>
      </c>
    </row>
    <row r="76" spans="1:16" x14ac:dyDescent="0.25">
      <c r="A76" s="5" t="s">
        <v>22</v>
      </c>
      <c r="B76" s="4">
        <v>41680</v>
      </c>
      <c r="C76" s="2">
        <v>-2245.5</v>
      </c>
      <c r="D76" s="2">
        <f t="shared" si="15"/>
        <v>228116.1400000001</v>
      </c>
      <c r="E76" s="2">
        <f>E75+2245.5</f>
        <v>436056.5</v>
      </c>
      <c r="F76" s="2">
        <f t="shared" si="12"/>
        <v>664172.64000000013</v>
      </c>
      <c r="G76" s="2">
        <f t="shared" si="7"/>
        <v>425469.99721419346</v>
      </c>
      <c r="H76" s="3">
        <f t="shared" si="16"/>
        <v>0.64060151170062252</v>
      </c>
      <c r="I76" s="2">
        <f t="shared" si="8"/>
        <v>765.60689099622925</v>
      </c>
      <c r="J76" s="3">
        <f t="shared" si="13"/>
        <v>1.1527227182923842E-3</v>
      </c>
      <c r="K76" s="2">
        <f t="shared" si="9"/>
        <v>39585.445630800263</v>
      </c>
      <c r="L76" s="3">
        <f t="shared" si="6"/>
        <v>5.9601138690085542E-2</v>
      </c>
      <c r="M76" s="2">
        <f t="shared" si="10"/>
        <v>10939.886535122134</v>
      </c>
      <c r="N76" s="3">
        <f t="shared" ref="N76:N123" si="17">M76/F76</f>
        <v>1.6471450156576958E-2</v>
      </c>
      <c r="O76" s="2">
        <f t="shared" si="11"/>
        <v>187411.70372888798</v>
      </c>
      <c r="P76" s="3">
        <f t="shared" si="14"/>
        <v>0.28217317673442244</v>
      </c>
    </row>
    <row r="77" spans="1:16" x14ac:dyDescent="0.25">
      <c r="A77" s="5" t="s">
        <v>25</v>
      </c>
      <c r="B77" s="4">
        <v>42066</v>
      </c>
      <c r="C77" s="2">
        <v>2245.5</v>
      </c>
      <c r="D77" s="2">
        <f t="shared" si="15"/>
        <v>230361.6400000001</v>
      </c>
      <c r="E77" s="2">
        <f>E76</f>
        <v>436056.5</v>
      </c>
      <c r="F77" s="2">
        <f t="shared" si="12"/>
        <v>666418.14000000013</v>
      </c>
      <c r="G77" s="2">
        <f t="shared" si="7"/>
        <v>426908.46790871717</v>
      </c>
      <c r="H77" s="3">
        <f t="shared" si="16"/>
        <v>0.64060151170062252</v>
      </c>
      <c r="I77" s="2">
        <f t="shared" si="8"/>
        <v>768.19532986015486</v>
      </c>
      <c r="J77" s="3">
        <f t="shared" si="13"/>
        <v>1.1527227182923842E-3</v>
      </c>
      <c r="K77" s="2">
        <f t="shared" si="9"/>
        <v>39719.279987728849</v>
      </c>
      <c r="L77" s="3">
        <f t="shared" ref="L77:L123" si="18">K77/F77</f>
        <v>5.9601138690085535E-2</v>
      </c>
      <c r="M77" s="2">
        <f t="shared" si="10"/>
        <v>10976.873176448727</v>
      </c>
      <c r="N77" s="3">
        <f t="shared" si="17"/>
        <v>1.6471450156576958E-2</v>
      </c>
      <c r="O77" s="2">
        <f t="shared" si="11"/>
        <v>188045.32359724512</v>
      </c>
      <c r="P77" s="3">
        <f t="shared" si="14"/>
        <v>0.28217317673442244</v>
      </c>
    </row>
    <row r="78" spans="1:16" x14ac:dyDescent="0.25">
      <c r="A78" s="5" t="s">
        <v>19</v>
      </c>
      <c r="B78" s="4">
        <v>41703</v>
      </c>
      <c r="C78" s="2">
        <v>0.14000000000000001</v>
      </c>
      <c r="D78" s="2">
        <f t="shared" si="15"/>
        <v>230361.78000000012</v>
      </c>
      <c r="E78" s="2">
        <f>E77</f>
        <v>436056.5</v>
      </c>
      <c r="F78" s="2">
        <f t="shared" si="12"/>
        <v>666418.28000000014</v>
      </c>
      <c r="G78" s="2">
        <f t="shared" si="7"/>
        <v>426908.55759292882</v>
      </c>
      <c r="H78" s="3">
        <f t="shared" si="16"/>
        <v>0.64060151170062252</v>
      </c>
      <c r="I78" s="2">
        <f t="shared" si="8"/>
        <v>768.19549124133539</v>
      </c>
      <c r="J78" s="3">
        <f t="shared" si="13"/>
        <v>1.1527227182923842E-3</v>
      </c>
      <c r="K78" s="2">
        <f t="shared" si="9"/>
        <v>39719.288331888267</v>
      </c>
      <c r="L78" s="3">
        <f t="shared" si="18"/>
        <v>5.9601138690085542E-2</v>
      </c>
      <c r="M78" s="2">
        <f t="shared" si="10"/>
        <v>10976.875482451749</v>
      </c>
      <c r="N78" s="3">
        <f t="shared" si="17"/>
        <v>1.6471450156576958E-2</v>
      </c>
      <c r="O78" s="2">
        <f t="shared" si="11"/>
        <v>188045.36310148987</v>
      </c>
      <c r="P78" s="3">
        <f t="shared" si="14"/>
        <v>0.28217317673442244</v>
      </c>
    </row>
    <row r="79" spans="1:16" x14ac:dyDescent="0.25">
      <c r="A79" s="5" t="s">
        <v>22</v>
      </c>
      <c r="B79" s="4">
        <v>41708</v>
      </c>
      <c r="C79" s="2">
        <v>-2245.5</v>
      </c>
      <c r="D79" s="2">
        <f t="shared" si="15"/>
        <v>228116.28000000012</v>
      </c>
      <c r="E79" s="2">
        <f>E78+2245.5</f>
        <v>438302</v>
      </c>
      <c r="F79" s="2">
        <f t="shared" si="12"/>
        <v>666418.28000000014</v>
      </c>
      <c r="G79" s="2">
        <f t="shared" si="7"/>
        <v>426908.55759292882</v>
      </c>
      <c r="H79" s="3">
        <f t="shared" si="16"/>
        <v>0.64060151170062252</v>
      </c>
      <c r="I79" s="2">
        <f t="shared" si="8"/>
        <v>768.19549124133539</v>
      </c>
      <c r="J79" s="3">
        <f t="shared" si="13"/>
        <v>1.1527227182923842E-3</v>
      </c>
      <c r="K79" s="2">
        <f t="shared" si="9"/>
        <v>39719.288331888267</v>
      </c>
      <c r="L79" s="3">
        <f t="shared" si="18"/>
        <v>5.9601138690085542E-2</v>
      </c>
      <c r="M79" s="2">
        <f t="shared" si="10"/>
        <v>10976.875482451749</v>
      </c>
      <c r="N79" s="3">
        <f t="shared" si="17"/>
        <v>1.6471450156576958E-2</v>
      </c>
      <c r="O79" s="2">
        <f t="shared" si="11"/>
        <v>188045.36310148987</v>
      </c>
      <c r="P79" s="3">
        <f t="shared" si="14"/>
        <v>0.28217317673442244</v>
      </c>
    </row>
    <row r="80" spans="1:16" ht="30" x14ac:dyDescent="0.25">
      <c r="A80" s="5" t="s">
        <v>27</v>
      </c>
      <c r="B80" s="4">
        <v>41717</v>
      </c>
      <c r="C80" s="2">
        <v>20000</v>
      </c>
      <c r="D80" s="2">
        <f t="shared" si="15"/>
        <v>248116.28000000012</v>
      </c>
      <c r="E80" s="2">
        <f>E79</f>
        <v>438302</v>
      </c>
      <c r="F80" s="2">
        <f t="shared" si="12"/>
        <v>686418.28000000014</v>
      </c>
      <c r="G80" s="2">
        <f>G79</f>
        <v>426908.55759292882</v>
      </c>
      <c r="H80" s="3">
        <f t="shared" si="16"/>
        <v>0.62193646356989318</v>
      </c>
      <c r="I80" s="2">
        <f>I79</f>
        <v>768.19549124133539</v>
      </c>
      <c r="J80" s="3">
        <f t="shared" si="13"/>
        <v>1.1191361209688868E-3</v>
      </c>
      <c r="K80" s="2">
        <f>K79</f>
        <v>39719.288331888267</v>
      </c>
      <c r="L80" s="3">
        <f t="shared" si="18"/>
        <v>5.7864555023051337E-2</v>
      </c>
      <c r="M80" s="2">
        <f>M79</f>
        <v>10976.875482451749</v>
      </c>
      <c r="N80" s="3">
        <f t="shared" si="17"/>
        <v>1.5991525578910495E-2</v>
      </c>
      <c r="O80" s="2">
        <f>O79+C80</f>
        <v>208045.36310148987</v>
      </c>
      <c r="P80" s="3">
        <f t="shared" si="14"/>
        <v>0.30308831970717598</v>
      </c>
    </row>
    <row r="81" spans="1:16" x14ac:dyDescent="0.25">
      <c r="A81" s="5" t="s">
        <v>24</v>
      </c>
      <c r="B81" s="4">
        <v>41726</v>
      </c>
      <c r="C81" s="2">
        <v>-20000</v>
      </c>
      <c r="D81" s="2">
        <f t="shared" si="15"/>
        <v>228116.28000000012</v>
      </c>
      <c r="E81" s="2">
        <f>E80+20000</f>
        <v>458302</v>
      </c>
      <c r="F81" s="2">
        <f t="shared" si="12"/>
        <v>686418.28000000014</v>
      </c>
      <c r="G81" s="2">
        <f t="shared" ref="G81:G122" si="19">F81*H80</f>
        <v>426908.55759292882</v>
      </c>
      <c r="H81" s="3">
        <f t="shared" si="16"/>
        <v>0.62193646356989318</v>
      </c>
      <c r="I81" s="2">
        <f t="shared" ref="I81:I105" si="20">F81*J80</f>
        <v>768.19549124133539</v>
      </c>
      <c r="J81" s="3">
        <f t="shared" si="13"/>
        <v>1.1191361209688868E-3</v>
      </c>
      <c r="K81" s="2">
        <f t="shared" ref="K81:K105" si="21">F81*L80</f>
        <v>39719.288331888267</v>
      </c>
      <c r="L81" s="3">
        <f t="shared" si="18"/>
        <v>5.7864555023051337E-2</v>
      </c>
      <c r="M81" s="2">
        <f t="shared" ref="M81:M105" si="22">F81*N80</f>
        <v>10976.875482451749</v>
      </c>
      <c r="N81" s="3">
        <f t="shared" si="17"/>
        <v>1.5991525578910495E-2</v>
      </c>
      <c r="O81" s="2">
        <f t="shared" ref="O81:O105" si="23">F81*P80</f>
        <v>208045.36310148987</v>
      </c>
      <c r="P81" s="3">
        <f t="shared" si="14"/>
        <v>0.30308831970717598</v>
      </c>
    </row>
    <row r="82" spans="1:16" x14ac:dyDescent="0.25">
      <c r="A82" s="5" t="s">
        <v>25</v>
      </c>
      <c r="B82" s="4">
        <v>41732</v>
      </c>
      <c r="C82" s="2">
        <v>2245.5</v>
      </c>
      <c r="D82" s="2">
        <f t="shared" si="15"/>
        <v>230361.78000000012</v>
      </c>
      <c r="E82" s="2">
        <v>454882</v>
      </c>
      <c r="F82" s="6">
        <f t="shared" si="12"/>
        <v>685243.78000000014</v>
      </c>
      <c r="G82" s="2">
        <f t="shared" si="19"/>
        <v>426178.09321646596</v>
      </c>
      <c r="H82" s="3">
        <f t="shared" si="16"/>
        <v>0.62193646356989318</v>
      </c>
      <c r="I82" s="2">
        <f t="shared" si="20"/>
        <v>766.88106586725735</v>
      </c>
      <c r="J82" s="3">
        <f t="shared" si="13"/>
        <v>1.1191361209688868E-3</v>
      </c>
      <c r="K82" s="2">
        <f t="shared" si="21"/>
        <v>39651.326412013696</v>
      </c>
      <c r="L82" s="3">
        <f t="shared" si="18"/>
        <v>5.7864555023051337E-2</v>
      </c>
      <c r="M82" s="2">
        <f t="shared" si="22"/>
        <v>10958.093435659319</v>
      </c>
      <c r="N82" s="3">
        <f t="shared" si="17"/>
        <v>1.5991525578910495E-2</v>
      </c>
      <c r="O82" s="2">
        <f t="shared" si="23"/>
        <v>207689.3858699938</v>
      </c>
      <c r="P82" s="3">
        <f t="shared" si="14"/>
        <v>0.30308831970717598</v>
      </c>
    </row>
    <row r="83" spans="1:16" x14ac:dyDescent="0.25">
      <c r="A83" s="5" t="s">
        <v>19</v>
      </c>
      <c r="B83" s="4">
        <v>41736</v>
      </c>
      <c r="C83" s="2">
        <v>0.4</v>
      </c>
      <c r="D83" s="2">
        <f t="shared" si="15"/>
        <v>230362.18000000011</v>
      </c>
      <c r="E83" s="2">
        <f>E82</f>
        <v>454882</v>
      </c>
      <c r="F83" s="7">
        <f t="shared" si="12"/>
        <v>685244.18000000017</v>
      </c>
      <c r="G83" s="2">
        <f t="shared" si="19"/>
        <v>426178.34199105145</v>
      </c>
      <c r="H83" s="3">
        <f t="shared" si="16"/>
        <v>0.62193646356989318</v>
      </c>
      <c r="I83" s="2">
        <f t="shared" si="20"/>
        <v>766.88151352170576</v>
      </c>
      <c r="J83" s="3">
        <f t="shared" si="13"/>
        <v>1.1191361209688868E-3</v>
      </c>
      <c r="K83" s="2">
        <f t="shared" si="21"/>
        <v>39651.349557835703</v>
      </c>
      <c r="L83" s="3">
        <f t="shared" si="18"/>
        <v>5.7864555023051337E-2</v>
      </c>
      <c r="M83" s="2">
        <f t="shared" si="22"/>
        <v>10958.09983226955</v>
      </c>
      <c r="N83" s="3">
        <f t="shared" si="17"/>
        <v>1.5991525578910495E-2</v>
      </c>
      <c r="O83" s="2">
        <f t="shared" si="23"/>
        <v>207689.50710532168</v>
      </c>
      <c r="P83" s="3">
        <f t="shared" si="14"/>
        <v>0.30308831970717598</v>
      </c>
    </row>
    <row r="84" spans="1:16" x14ac:dyDescent="0.25">
      <c r="A84" s="5" t="s">
        <v>22</v>
      </c>
      <c r="B84" s="4">
        <v>41739</v>
      </c>
      <c r="C84" s="2">
        <v>-2245.5</v>
      </c>
      <c r="D84" s="2">
        <f t="shared" si="15"/>
        <v>228116.68000000011</v>
      </c>
      <c r="E84" s="2">
        <f>E83+2245.5</f>
        <v>457127.5</v>
      </c>
      <c r="F84" s="7">
        <f t="shared" si="12"/>
        <v>685244.18000000017</v>
      </c>
      <c r="G84" s="2">
        <f t="shared" si="19"/>
        <v>426178.34199105145</v>
      </c>
      <c r="H84" s="3">
        <f t="shared" si="16"/>
        <v>0.62193646356989318</v>
      </c>
      <c r="I84" s="2">
        <f t="shared" si="20"/>
        <v>766.88151352170576</v>
      </c>
      <c r="J84" s="3">
        <f t="shared" si="13"/>
        <v>1.1191361209688868E-3</v>
      </c>
      <c r="K84" s="2">
        <f t="shared" si="21"/>
        <v>39651.349557835703</v>
      </c>
      <c r="L84" s="3">
        <f t="shared" si="18"/>
        <v>5.7864555023051337E-2</v>
      </c>
      <c r="M84" s="2">
        <f t="shared" si="22"/>
        <v>10958.09983226955</v>
      </c>
      <c r="N84" s="3">
        <f t="shared" si="17"/>
        <v>1.5991525578910495E-2</v>
      </c>
      <c r="O84" s="2">
        <f t="shared" si="23"/>
        <v>207689.50710532168</v>
      </c>
      <c r="P84" s="3">
        <f t="shared" si="14"/>
        <v>0.30308831970717598</v>
      </c>
    </row>
    <row r="85" spans="1:16" x14ac:dyDescent="0.25">
      <c r="A85" s="5" t="s">
        <v>24</v>
      </c>
      <c r="B85" s="4">
        <v>41754</v>
      </c>
      <c r="C85" s="2">
        <v>-2475</v>
      </c>
      <c r="D85" s="2">
        <f t="shared" si="15"/>
        <v>225641.68000000011</v>
      </c>
      <c r="E85" s="2">
        <f>E84</f>
        <v>457127.5</v>
      </c>
      <c r="F85" s="7">
        <f t="shared" si="12"/>
        <v>682769.18000000017</v>
      </c>
      <c r="G85" s="2">
        <f t="shared" si="19"/>
        <v>424639.04924371594</v>
      </c>
      <c r="H85" s="3">
        <f t="shared" si="16"/>
        <v>0.62193646356989318</v>
      </c>
      <c r="I85" s="2">
        <f t="shared" si="20"/>
        <v>764.11165162230782</v>
      </c>
      <c r="J85" s="3">
        <f t="shared" si="13"/>
        <v>1.1191361209688868E-3</v>
      </c>
      <c r="K85" s="2">
        <f t="shared" si="21"/>
        <v>39508.134784153655</v>
      </c>
      <c r="L85" s="3">
        <f t="shared" si="18"/>
        <v>5.7864555023051344E-2</v>
      </c>
      <c r="M85" s="2">
        <f t="shared" si="22"/>
        <v>10918.520806461747</v>
      </c>
      <c r="N85" s="3">
        <f t="shared" si="17"/>
        <v>1.5991525578910495E-2</v>
      </c>
      <c r="O85" s="2">
        <f t="shared" si="23"/>
        <v>206939.36351404645</v>
      </c>
      <c r="P85" s="3">
        <f t="shared" si="14"/>
        <v>0.30308831970717598</v>
      </c>
    </row>
    <row r="86" spans="1:16" x14ac:dyDescent="0.25">
      <c r="A86" s="5" t="s">
        <v>25</v>
      </c>
      <c r="B86" s="4">
        <v>41765</v>
      </c>
      <c r="C86" s="2">
        <v>2245.5</v>
      </c>
      <c r="D86" s="2">
        <f t="shared" si="15"/>
        <v>227887.18000000011</v>
      </c>
      <c r="E86" s="2">
        <f>E85</f>
        <v>457127.5</v>
      </c>
      <c r="F86" s="7">
        <f t="shared" si="12"/>
        <v>685014.68000000017</v>
      </c>
      <c r="G86" s="2">
        <f t="shared" si="19"/>
        <v>426035.60757266212</v>
      </c>
      <c r="H86" s="3">
        <f t="shared" si="16"/>
        <v>0.62193646356989318</v>
      </c>
      <c r="I86" s="2">
        <f t="shared" si="20"/>
        <v>766.62467178194345</v>
      </c>
      <c r="J86" s="3">
        <f t="shared" si="13"/>
        <v>1.1191361209688868E-3</v>
      </c>
      <c r="K86" s="2">
        <f t="shared" si="21"/>
        <v>39638.069642457922</v>
      </c>
      <c r="L86" s="3">
        <f t="shared" si="18"/>
        <v>5.7864555023051351E-2</v>
      </c>
      <c r="M86" s="2">
        <f t="shared" si="22"/>
        <v>10954.429777149191</v>
      </c>
      <c r="N86" s="3">
        <f t="shared" si="17"/>
        <v>1.5991525578910495E-2</v>
      </c>
      <c r="O86" s="2">
        <f t="shared" si="23"/>
        <v>207619.94833594889</v>
      </c>
      <c r="P86" s="3">
        <f t="shared" si="14"/>
        <v>0.30308831970717598</v>
      </c>
    </row>
    <row r="87" spans="1:16" x14ac:dyDescent="0.25">
      <c r="A87" s="5" t="s">
        <v>19</v>
      </c>
      <c r="B87" s="4">
        <v>41765</v>
      </c>
      <c r="C87" s="2">
        <v>0.1</v>
      </c>
      <c r="D87" s="2">
        <f t="shared" si="15"/>
        <v>227887.28000000012</v>
      </c>
      <c r="E87" s="2">
        <f>E86</f>
        <v>457127.5</v>
      </c>
      <c r="F87" s="7">
        <f t="shared" si="12"/>
        <v>685014.78000000014</v>
      </c>
      <c r="G87" s="2">
        <f t="shared" si="19"/>
        <v>426035.66976630851</v>
      </c>
      <c r="H87" s="3">
        <f t="shared" si="16"/>
        <v>0.62193646356989318</v>
      </c>
      <c r="I87" s="2">
        <f t="shared" si="20"/>
        <v>766.62478369555549</v>
      </c>
      <c r="J87" s="3">
        <f t="shared" si="13"/>
        <v>1.1191361209688868E-3</v>
      </c>
      <c r="K87" s="2">
        <f t="shared" si="21"/>
        <v>39638.075428913427</v>
      </c>
      <c r="L87" s="3">
        <f t="shared" si="18"/>
        <v>5.7864555023051358E-2</v>
      </c>
      <c r="M87" s="2">
        <f t="shared" si="22"/>
        <v>10954.431376301747</v>
      </c>
      <c r="N87" s="3">
        <f t="shared" si="17"/>
        <v>1.5991525578910495E-2</v>
      </c>
      <c r="O87" s="2">
        <f t="shared" si="23"/>
        <v>207619.97864478087</v>
      </c>
      <c r="P87" s="3">
        <f t="shared" si="14"/>
        <v>0.30308831970717598</v>
      </c>
    </row>
    <row r="88" spans="1:16" x14ac:dyDescent="0.25">
      <c r="A88" s="5" t="s">
        <v>22</v>
      </c>
      <c r="B88" s="4">
        <v>41771</v>
      </c>
      <c r="C88" s="2">
        <v>-2245.5</v>
      </c>
      <c r="D88" s="2">
        <f t="shared" si="15"/>
        <v>225641.78000000012</v>
      </c>
      <c r="E88" s="2">
        <f>E87+2245.5</f>
        <v>459373</v>
      </c>
      <c r="F88" s="7">
        <f t="shared" si="12"/>
        <v>685014.78000000014</v>
      </c>
      <c r="G88" s="2">
        <f t="shared" si="19"/>
        <v>426035.66976630851</v>
      </c>
      <c r="H88" s="3">
        <f t="shared" si="16"/>
        <v>0.62193646356989318</v>
      </c>
      <c r="I88" s="2">
        <f t="shared" si="20"/>
        <v>766.62478369555549</v>
      </c>
      <c r="J88" s="3">
        <f t="shared" si="13"/>
        <v>1.1191361209688868E-3</v>
      </c>
      <c r="K88" s="2">
        <f t="shared" si="21"/>
        <v>39638.075428913427</v>
      </c>
      <c r="L88" s="3">
        <f t="shared" si="18"/>
        <v>5.7864555023051358E-2</v>
      </c>
      <c r="M88" s="2">
        <f t="shared" si="22"/>
        <v>10954.431376301747</v>
      </c>
      <c r="N88" s="3">
        <f t="shared" si="17"/>
        <v>1.5991525578910495E-2</v>
      </c>
      <c r="O88" s="2">
        <f t="shared" si="23"/>
        <v>207619.97864478087</v>
      </c>
      <c r="P88" s="3">
        <f t="shared" si="14"/>
        <v>0.30308831970717598</v>
      </c>
    </row>
    <row r="89" spans="1:16" x14ac:dyDescent="0.25">
      <c r="A89" s="5" t="s">
        <v>25</v>
      </c>
      <c r="B89" s="4">
        <v>41793</v>
      </c>
      <c r="C89" s="2">
        <v>2245.5</v>
      </c>
      <c r="D89" s="2">
        <f t="shared" si="15"/>
        <v>227887.28000000012</v>
      </c>
      <c r="E89" s="2">
        <f>E88</f>
        <v>459373</v>
      </c>
      <c r="F89" s="7">
        <f t="shared" si="12"/>
        <v>687260.28000000014</v>
      </c>
      <c r="G89" s="2">
        <f t="shared" si="19"/>
        <v>427432.22809525469</v>
      </c>
      <c r="H89" s="3">
        <f t="shared" si="16"/>
        <v>0.62193646356989318</v>
      </c>
      <c r="I89" s="2">
        <f t="shared" si="20"/>
        <v>769.13780385519112</v>
      </c>
      <c r="J89" s="3">
        <f t="shared" si="13"/>
        <v>1.1191361209688868E-3</v>
      </c>
      <c r="K89" s="2">
        <f t="shared" si="21"/>
        <v>39768.010287217694</v>
      </c>
      <c r="L89" s="3">
        <f t="shared" si="18"/>
        <v>5.7864555023051364E-2</v>
      </c>
      <c r="M89" s="2">
        <f t="shared" si="22"/>
        <v>10990.340346989191</v>
      </c>
      <c r="N89" s="3">
        <f t="shared" si="17"/>
        <v>1.5991525578910495E-2</v>
      </c>
      <c r="O89" s="2">
        <f t="shared" si="23"/>
        <v>208300.56346668332</v>
      </c>
      <c r="P89" s="3">
        <f t="shared" si="14"/>
        <v>0.30308831970717598</v>
      </c>
    </row>
    <row r="90" spans="1:16" x14ac:dyDescent="0.25">
      <c r="A90" s="5" t="s">
        <v>19</v>
      </c>
      <c r="B90" s="4">
        <v>41795</v>
      </c>
      <c r="C90" s="2">
        <v>0.05</v>
      </c>
      <c r="D90" s="2">
        <f t="shared" si="15"/>
        <v>227887.3300000001</v>
      </c>
      <c r="E90" s="2">
        <f>E89</f>
        <v>459373</v>
      </c>
      <c r="F90" s="7">
        <f t="shared" si="12"/>
        <v>687260.33000000007</v>
      </c>
      <c r="G90" s="2">
        <f t="shared" si="19"/>
        <v>427432.25919207779</v>
      </c>
      <c r="H90" s="3">
        <f t="shared" si="16"/>
        <v>0.62193646356989318</v>
      </c>
      <c r="I90" s="2">
        <f t="shared" si="20"/>
        <v>769.13785981199715</v>
      </c>
      <c r="J90" s="3">
        <f t="shared" si="13"/>
        <v>1.1191361209688868E-3</v>
      </c>
      <c r="K90" s="2">
        <f t="shared" si="21"/>
        <v>39768.013180445443</v>
      </c>
      <c r="L90" s="3">
        <f t="shared" si="18"/>
        <v>5.7864555023051364E-2</v>
      </c>
      <c r="M90" s="2">
        <f t="shared" si="22"/>
        <v>10990.34114656547</v>
      </c>
      <c r="N90" s="3">
        <f t="shared" si="17"/>
        <v>1.5991525578910495E-2</v>
      </c>
      <c r="O90" s="2">
        <f t="shared" si="23"/>
        <v>208300.5786210993</v>
      </c>
      <c r="P90" s="3">
        <f t="shared" si="14"/>
        <v>0.30308831970717598</v>
      </c>
    </row>
    <row r="91" spans="1:16" x14ac:dyDescent="0.25">
      <c r="A91" s="5" t="s">
        <v>22</v>
      </c>
      <c r="B91" s="4">
        <v>41800</v>
      </c>
      <c r="C91" s="2">
        <v>-2245.5</v>
      </c>
      <c r="D91" s="2">
        <f t="shared" si="15"/>
        <v>225641.8300000001</v>
      </c>
      <c r="E91" s="2">
        <f>E90+2245.5</f>
        <v>461618.5</v>
      </c>
      <c r="F91" s="7">
        <f t="shared" si="12"/>
        <v>687260.33000000007</v>
      </c>
      <c r="G91" s="2">
        <f t="shared" si="19"/>
        <v>427432.25919207779</v>
      </c>
      <c r="H91" s="3">
        <f t="shared" si="16"/>
        <v>0.62193646356989318</v>
      </c>
      <c r="I91" s="2">
        <f t="shared" si="20"/>
        <v>769.13785981199715</v>
      </c>
      <c r="J91" s="3">
        <f t="shared" si="13"/>
        <v>1.1191361209688868E-3</v>
      </c>
      <c r="K91" s="2">
        <f t="shared" si="21"/>
        <v>39768.013180445443</v>
      </c>
      <c r="L91" s="3">
        <f t="shared" si="18"/>
        <v>5.7864555023051364E-2</v>
      </c>
      <c r="M91" s="2">
        <f t="shared" si="22"/>
        <v>10990.34114656547</v>
      </c>
      <c r="N91" s="3">
        <f t="shared" si="17"/>
        <v>1.5991525578910495E-2</v>
      </c>
      <c r="O91" s="2">
        <f t="shared" si="23"/>
        <v>208300.5786210993</v>
      </c>
      <c r="P91" s="3">
        <f t="shared" si="14"/>
        <v>0.30308831970717598</v>
      </c>
    </row>
    <row r="92" spans="1:16" x14ac:dyDescent="0.25">
      <c r="A92" s="5" t="s">
        <v>25</v>
      </c>
      <c r="B92" s="4">
        <v>41823</v>
      </c>
      <c r="C92" s="2">
        <v>2245.5</v>
      </c>
      <c r="D92" s="2">
        <f t="shared" si="15"/>
        <v>227887.3300000001</v>
      </c>
      <c r="E92" s="2">
        <f>E91</f>
        <v>461618.5</v>
      </c>
      <c r="F92" s="7">
        <f t="shared" si="12"/>
        <v>689505.83000000007</v>
      </c>
      <c r="G92" s="2">
        <f t="shared" si="19"/>
        <v>428828.81752102403</v>
      </c>
      <c r="H92" s="3">
        <f t="shared" si="16"/>
        <v>0.62193646356989318</v>
      </c>
      <c r="I92" s="2">
        <f t="shared" si="20"/>
        <v>771.65087997163278</v>
      </c>
      <c r="J92" s="3">
        <f t="shared" si="13"/>
        <v>1.1191361209688868E-3</v>
      </c>
      <c r="K92" s="2">
        <f t="shared" si="21"/>
        <v>39897.948038749702</v>
      </c>
      <c r="L92" s="3">
        <f t="shared" si="18"/>
        <v>5.7864555023051364E-2</v>
      </c>
      <c r="M92" s="2">
        <f t="shared" si="22"/>
        <v>11026.250117252914</v>
      </c>
      <c r="N92" s="3">
        <f t="shared" si="17"/>
        <v>1.5991525578910495E-2</v>
      </c>
      <c r="O92" s="2">
        <f t="shared" si="23"/>
        <v>208981.16344300174</v>
      </c>
      <c r="P92" s="3">
        <f t="shared" si="14"/>
        <v>0.30308831970717598</v>
      </c>
    </row>
    <row r="93" spans="1:16" x14ac:dyDescent="0.25">
      <c r="A93" s="5" t="s">
        <v>19</v>
      </c>
      <c r="B93" s="4">
        <v>41827</v>
      </c>
      <c r="C93" s="2">
        <v>0.05</v>
      </c>
      <c r="D93" s="2">
        <f t="shared" si="15"/>
        <v>227887.38000000009</v>
      </c>
      <c r="E93" s="2">
        <f>E92</f>
        <v>461618.5</v>
      </c>
      <c r="F93" s="7">
        <f t="shared" si="12"/>
        <v>689505.88000000012</v>
      </c>
      <c r="G93" s="2">
        <f t="shared" si="19"/>
        <v>428828.84861784719</v>
      </c>
      <c r="H93" s="3">
        <f t="shared" si="16"/>
        <v>0.62193646356989318</v>
      </c>
      <c r="I93" s="2">
        <f t="shared" si="20"/>
        <v>771.65093592843891</v>
      </c>
      <c r="J93" s="3">
        <f t="shared" si="13"/>
        <v>1.1191361209688868E-3</v>
      </c>
      <c r="K93" s="2">
        <f t="shared" si="21"/>
        <v>39897.950931977459</v>
      </c>
      <c r="L93" s="3">
        <f t="shared" si="18"/>
        <v>5.7864555023051364E-2</v>
      </c>
      <c r="M93" s="2">
        <f t="shared" si="22"/>
        <v>11026.250916829193</v>
      </c>
      <c r="N93" s="3">
        <f t="shared" si="17"/>
        <v>1.5991525578910495E-2</v>
      </c>
      <c r="O93" s="2">
        <f t="shared" si="23"/>
        <v>208981.17859741775</v>
      </c>
      <c r="P93" s="3">
        <f t="shared" si="14"/>
        <v>0.30308831970717598</v>
      </c>
    </row>
    <row r="94" spans="1:16" x14ac:dyDescent="0.25">
      <c r="A94" s="5" t="s">
        <v>22</v>
      </c>
      <c r="B94" s="4">
        <v>41830</v>
      </c>
      <c r="C94" s="2">
        <v>-2245.5</v>
      </c>
      <c r="D94" s="2">
        <f t="shared" si="15"/>
        <v>225641.88000000009</v>
      </c>
      <c r="E94" s="2">
        <f>E93+2245.5</f>
        <v>463864</v>
      </c>
      <c r="F94" s="7">
        <f t="shared" si="12"/>
        <v>689505.88000000012</v>
      </c>
      <c r="G94" s="2">
        <f t="shared" si="19"/>
        <v>428828.84861784719</v>
      </c>
      <c r="H94" s="3">
        <f t="shared" si="16"/>
        <v>0.62193646356989318</v>
      </c>
      <c r="I94" s="2">
        <f t="shared" si="20"/>
        <v>771.65093592843891</v>
      </c>
      <c r="J94" s="3">
        <f t="shared" si="13"/>
        <v>1.1191361209688868E-3</v>
      </c>
      <c r="K94" s="2">
        <f t="shared" si="21"/>
        <v>39897.950931977459</v>
      </c>
      <c r="L94" s="3">
        <f t="shared" si="18"/>
        <v>5.7864555023051364E-2</v>
      </c>
      <c r="M94" s="2">
        <f t="shared" si="22"/>
        <v>11026.250916829193</v>
      </c>
      <c r="N94" s="3">
        <f t="shared" si="17"/>
        <v>1.5991525578910495E-2</v>
      </c>
      <c r="O94" s="2">
        <f t="shared" si="23"/>
        <v>208981.17859741775</v>
      </c>
      <c r="P94" s="3">
        <f t="shared" si="14"/>
        <v>0.30308831970717598</v>
      </c>
    </row>
    <row r="95" spans="1:16" x14ac:dyDescent="0.25">
      <c r="A95" s="5" t="s">
        <v>25</v>
      </c>
      <c r="B95" s="4">
        <v>41855</v>
      </c>
      <c r="C95" s="2">
        <v>2245.5</v>
      </c>
      <c r="D95" s="2">
        <f t="shared" si="15"/>
        <v>227887.38000000009</v>
      </c>
      <c r="E95" s="2">
        <f>E94</f>
        <v>463864</v>
      </c>
      <c r="F95" s="7">
        <f t="shared" si="12"/>
        <v>691751.38000000012</v>
      </c>
      <c r="G95" s="2">
        <f t="shared" si="19"/>
        <v>430225.40694679343</v>
      </c>
      <c r="H95" s="3">
        <f t="shared" si="16"/>
        <v>0.62193646356989318</v>
      </c>
      <c r="I95" s="2">
        <f t="shared" si="20"/>
        <v>774.16395608807454</v>
      </c>
      <c r="J95" s="3">
        <f t="shared" si="13"/>
        <v>1.1191361209688868E-3</v>
      </c>
      <c r="K95" s="2">
        <f t="shared" si="21"/>
        <v>40027.885790281718</v>
      </c>
      <c r="L95" s="3">
        <f t="shared" si="18"/>
        <v>5.7864555023051364E-2</v>
      </c>
      <c r="M95" s="2">
        <f t="shared" si="22"/>
        <v>11062.159887516636</v>
      </c>
      <c r="N95" s="3">
        <f t="shared" si="17"/>
        <v>1.5991525578910495E-2</v>
      </c>
      <c r="O95" s="2">
        <f t="shared" si="23"/>
        <v>209661.76341932022</v>
      </c>
      <c r="P95" s="3">
        <f t="shared" si="14"/>
        <v>0.30308831970717598</v>
      </c>
    </row>
    <row r="96" spans="1:16" x14ac:dyDescent="0.25">
      <c r="A96" s="5" t="s">
        <v>19</v>
      </c>
      <c r="B96" s="4">
        <v>41856</v>
      </c>
      <c r="C96" s="2">
        <v>0.05</v>
      </c>
      <c r="D96" s="2">
        <f t="shared" si="15"/>
        <v>227887.43000000008</v>
      </c>
      <c r="E96" s="2">
        <f>E95</f>
        <v>463864</v>
      </c>
      <c r="F96" s="7">
        <f t="shared" si="12"/>
        <v>691751.43</v>
      </c>
      <c r="G96" s="2">
        <f t="shared" si="19"/>
        <v>430225.43804361654</v>
      </c>
      <c r="H96" s="3">
        <f t="shared" si="16"/>
        <v>0.62193646356989318</v>
      </c>
      <c r="I96" s="2">
        <f t="shared" si="20"/>
        <v>774.16401204488045</v>
      </c>
      <c r="J96" s="3">
        <f t="shared" si="13"/>
        <v>1.1191361209688868E-3</v>
      </c>
      <c r="K96" s="2">
        <f t="shared" si="21"/>
        <v>40027.888683509467</v>
      </c>
      <c r="L96" s="3">
        <f t="shared" si="18"/>
        <v>5.7864555023051364E-2</v>
      </c>
      <c r="M96" s="2">
        <f t="shared" si="22"/>
        <v>11062.160687092914</v>
      </c>
      <c r="N96" s="3">
        <f t="shared" si="17"/>
        <v>1.5991525578910495E-2</v>
      </c>
      <c r="O96" s="2">
        <f t="shared" si="23"/>
        <v>209661.77857373617</v>
      </c>
      <c r="P96" s="3">
        <f t="shared" si="14"/>
        <v>0.30308831970717598</v>
      </c>
    </row>
    <row r="97" spans="1:16" x14ac:dyDescent="0.25">
      <c r="A97" s="5" t="s">
        <v>22</v>
      </c>
      <c r="B97" s="4">
        <v>41862</v>
      </c>
      <c r="C97" s="2">
        <v>-2245.5</v>
      </c>
      <c r="D97" s="2">
        <f t="shared" si="15"/>
        <v>225641.93000000008</v>
      </c>
      <c r="E97" s="2">
        <f>E96+2245.5</f>
        <v>466109.5</v>
      </c>
      <c r="F97" s="7">
        <f t="shared" si="12"/>
        <v>691751.43</v>
      </c>
      <c r="G97" s="2">
        <f t="shared" si="19"/>
        <v>430225.43804361654</v>
      </c>
      <c r="H97" s="3">
        <f t="shared" si="16"/>
        <v>0.62193646356989318</v>
      </c>
      <c r="I97" s="2">
        <f t="shared" si="20"/>
        <v>774.16401204488045</v>
      </c>
      <c r="J97" s="3">
        <f t="shared" si="13"/>
        <v>1.1191361209688868E-3</v>
      </c>
      <c r="K97" s="2">
        <f t="shared" si="21"/>
        <v>40027.888683509467</v>
      </c>
      <c r="L97" s="3">
        <f t="shared" si="18"/>
        <v>5.7864555023051364E-2</v>
      </c>
      <c r="M97" s="2">
        <f t="shared" si="22"/>
        <v>11062.160687092914</v>
      </c>
      <c r="N97" s="3">
        <f t="shared" si="17"/>
        <v>1.5991525578910495E-2</v>
      </c>
      <c r="O97" s="2">
        <f t="shared" si="23"/>
        <v>209661.77857373617</v>
      </c>
      <c r="P97" s="3">
        <f t="shared" si="14"/>
        <v>0.30308831970717598</v>
      </c>
    </row>
    <row r="98" spans="1:16" x14ac:dyDescent="0.25">
      <c r="A98" s="8" t="s">
        <v>28</v>
      </c>
      <c r="B98" s="4">
        <v>41871</v>
      </c>
      <c r="C98" s="2">
        <v>1062</v>
      </c>
      <c r="D98" s="2">
        <f t="shared" si="15"/>
        <v>226703.93000000008</v>
      </c>
      <c r="E98" s="2">
        <f>E97</f>
        <v>466109.5</v>
      </c>
      <c r="F98" s="7">
        <f t="shared" si="12"/>
        <v>692813.43</v>
      </c>
      <c r="G98" s="2">
        <f t="shared" si="19"/>
        <v>430885.93456792779</v>
      </c>
      <c r="H98" s="3">
        <f t="shared" si="16"/>
        <v>0.62193646356989318</v>
      </c>
      <c r="I98" s="2">
        <f t="shared" si="20"/>
        <v>775.35253460534943</v>
      </c>
      <c r="J98" s="3">
        <f t="shared" si="13"/>
        <v>1.1191361209688868E-3</v>
      </c>
      <c r="K98" s="2">
        <f t="shared" si="21"/>
        <v>40089.340840943951</v>
      </c>
      <c r="L98" s="3">
        <f t="shared" si="18"/>
        <v>5.7864555023051371E-2</v>
      </c>
      <c r="M98" s="2">
        <f t="shared" si="22"/>
        <v>11079.143687257716</v>
      </c>
      <c r="N98" s="3">
        <f t="shared" si="17"/>
        <v>1.5991525578910495E-2</v>
      </c>
      <c r="O98" s="2">
        <f t="shared" si="23"/>
        <v>209983.65836926521</v>
      </c>
      <c r="P98" s="3">
        <f t="shared" si="14"/>
        <v>0.30308831970717598</v>
      </c>
    </row>
    <row r="99" spans="1:16" x14ac:dyDescent="0.25">
      <c r="A99" s="5" t="s">
        <v>28</v>
      </c>
      <c r="B99" s="4">
        <v>41872</v>
      </c>
      <c r="C99" s="2">
        <v>0.4</v>
      </c>
      <c r="D99" s="2">
        <f t="shared" si="15"/>
        <v>226704.33000000007</v>
      </c>
      <c r="E99" s="2">
        <f>E98</f>
        <v>466109.5</v>
      </c>
      <c r="F99" s="7">
        <f t="shared" si="12"/>
        <v>692813.83000000007</v>
      </c>
      <c r="G99" s="2">
        <f t="shared" si="19"/>
        <v>430886.18334251322</v>
      </c>
      <c r="H99" s="3">
        <f t="shared" si="16"/>
        <v>0.62193646356989318</v>
      </c>
      <c r="I99" s="2">
        <f t="shared" si="20"/>
        <v>775.35298225979784</v>
      </c>
      <c r="J99" s="3">
        <f t="shared" si="13"/>
        <v>1.1191361209688868E-3</v>
      </c>
      <c r="K99" s="2">
        <f t="shared" si="21"/>
        <v>40089.363986765966</v>
      </c>
      <c r="L99" s="3">
        <f t="shared" si="18"/>
        <v>5.7864555023051378E-2</v>
      </c>
      <c r="M99" s="2">
        <f t="shared" si="22"/>
        <v>11079.150083867949</v>
      </c>
      <c r="N99" s="3">
        <f t="shared" si="17"/>
        <v>1.5991525578910495E-2</v>
      </c>
      <c r="O99" s="2">
        <f t="shared" si="23"/>
        <v>209983.77960459309</v>
      </c>
      <c r="P99" s="3">
        <f t="shared" si="14"/>
        <v>0.30308831970717598</v>
      </c>
    </row>
    <row r="100" spans="1:16" x14ac:dyDescent="0.25">
      <c r="A100" s="5" t="s">
        <v>25</v>
      </c>
      <c r="B100" s="4">
        <v>41885</v>
      </c>
      <c r="C100" s="2">
        <v>2245.5</v>
      </c>
      <c r="D100" s="2">
        <f t="shared" si="15"/>
        <v>228949.83000000007</v>
      </c>
      <c r="E100" s="2">
        <f>E99</f>
        <v>466109.5</v>
      </c>
      <c r="F100" s="7">
        <f t="shared" si="12"/>
        <v>695059.33000000007</v>
      </c>
      <c r="G100" s="2">
        <f t="shared" si="19"/>
        <v>432282.7416714594</v>
      </c>
      <c r="H100" s="3">
        <f t="shared" si="16"/>
        <v>0.62193646356989318</v>
      </c>
      <c r="I100" s="2">
        <f t="shared" si="20"/>
        <v>777.86600241943347</v>
      </c>
      <c r="J100" s="3">
        <f t="shared" si="13"/>
        <v>1.1191361209688868E-3</v>
      </c>
      <c r="K100" s="2">
        <f t="shared" si="21"/>
        <v>40219.298845070232</v>
      </c>
      <c r="L100" s="3">
        <f t="shared" si="18"/>
        <v>5.7864555023051385E-2</v>
      </c>
      <c r="M100" s="2">
        <f t="shared" si="22"/>
        <v>11115.059054555391</v>
      </c>
      <c r="N100" s="3">
        <f t="shared" si="17"/>
        <v>1.5991525578910495E-2</v>
      </c>
      <c r="O100" s="2">
        <f t="shared" si="23"/>
        <v>210664.36442649557</v>
      </c>
      <c r="P100" s="3">
        <f t="shared" si="14"/>
        <v>0.30308831970717598</v>
      </c>
    </row>
    <row r="101" spans="1:16" x14ac:dyDescent="0.25">
      <c r="A101" s="5" t="s">
        <v>19</v>
      </c>
      <c r="B101" s="4">
        <v>41887</v>
      </c>
      <c r="C101" s="2">
        <v>0.08</v>
      </c>
      <c r="D101" s="2">
        <f t="shared" si="15"/>
        <v>228949.91000000006</v>
      </c>
      <c r="E101" s="2">
        <f>E100</f>
        <v>466109.5</v>
      </c>
      <c r="F101" s="7">
        <f t="shared" si="12"/>
        <v>695059.41</v>
      </c>
      <c r="G101" s="2">
        <f t="shared" si="19"/>
        <v>432282.7914263765</v>
      </c>
      <c r="H101" s="3">
        <f t="shared" si="16"/>
        <v>0.62193646356989318</v>
      </c>
      <c r="I101" s="2">
        <f t="shared" si="20"/>
        <v>777.86609195032315</v>
      </c>
      <c r="J101" s="3">
        <f t="shared" si="13"/>
        <v>1.1191361209688868E-3</v>
      </c>
      <c r="K101" s="2">
        <f t="shared" si="21"/>
        <v>40219.303474234635</v>
      </c>
      <c r="L101" s="3">
        <f t="shared" si="18"/>
        <v>5.7864555023051385E-2</v>
      </c>
      <c r="M101" s="2">
        <f t="shared" si="22"/>
        <v>11115.060333877438</v>
      </c>
      <c r="N101" s="3">
        <f t="shared" si="17"/>
        <v>1.5991525578910495E-2</v>
      </c>
      <c r="O101" s="2">
        <f t="shared" si="23"/>
        <v>210664.38867356113</v>
      </c>
      <c r="P101" s="3">
        <f t="shared" si="14"/>
        <v>0.30308831970717598</v>
      </c>
    </row>
    <row r="102" spans="1:16" x14ac:dyDescent="0.25">
      <c r="A102" s="5" t="s">
        <v>22</v>
      </c>
      <c r="B102" s="4">
        <v>41892</v>
      </c>
      <c r="C102" s="2">
        <v>-2245.5</v>
      </c>
      <c r="D102" s="2">
        <f t="shared" si="15"/>
        <v>226704.41000000006</v>
      </c>
      <c r="E102" s="2">
        <f>E101+2245.5</f>
        <v>468355</v>
      </c>
      <c r="F102" s="7">
        <f t="shared" si="12"/>
        <v>695059.41</v>
      </c>
      <c r="G102" s="2">
        <f t="shared" si="19"/>
        <v>432282.7914263765</v>
      </c>
      <c r="H102" s="3">
        <f t="shared" si="16"/>
        <v>0.62193646356989318</v>
      </c>
      <c r="I102" s="2">
        <f t="shared" si="20"/>
        <v>777.86609195032315</v>
      </c>
      <c r="J102" s="3">
        <f t="shared" si="13"/>
        <v>1.1191361209688868E-3</v>
      </c>
      <c r="K102" s="2">
        <f t="shared" si="21"/>
        <v>40219.303474234635</v>
      </c>
      <c r="L102" s="3">
        <f t="shared" si="18"/>
        <v>5.7864555023051385E-2</v>
      </c>
      <c r="M102" s="2">
        <f t="shared" si="22"/>
        <v>11115.060333877438</v>
      </c>
      <c r="N102" s="3">
        <f t="shared" si="17"/>
        <v>1.5991525578910495E-2</v>
      </c>
      <c r="O102" s="2">
        <f t="shared" si="23"/>
        <v>210664.38867356113</v>
      </c>
      <c r="P102" s="3">
        <f t="shared" si="14"/>
        <v>0.30308831970717598</v>
      </c>
    </row>
    <row r="103" spans="1:16" x14ac:dyDescent="0.25">
      <c r="A103" s="5" t="s">
        <v>25</v>
      </c>
      <c r="B103" s="4">
        <v>41915</v>
      </c>
      <c r="C103" s="2">
        <v>2245.5</v>
      </c>
      <c r="D103" s="2">
        <f t="shared" si="15"/>
        <v>228949.91000000006</v>
      </c>
      <c r="E103" s="2">
        <f>E102</f>
        <v>468355</v>
      </c>
      <c r="F103" s="7">
        <f t="shared" si="12"/>
        <v>697304.91</v>
      </c>
      <c r="G103" s="2">
        <f t="shared" si="19"/>
        <v>433679.34975532268</v>
      </c>
      <c r="H103" s="3">
        <f t="shared" si="16"/>
        <v>0.62193646356989318</v>
      </c>
      <c r="I103" s="2">
        <f t="shared" si="20"/>
        <v>780.37911210995878</v>
      </c>
      <c r="J103" s="3">
        <f t="shared" si="13"/>
        <v>1.1191361209688868E-3</v>
      </c>
      <c r="K103" s="2">
        <f t="shared" si="21"/>
        <v>40349.238332538895</v>
      </c>
      <c r="L103" s="3">
        <f t="shared" si="18"/>
        <v>5.7864555023051385E-2</v>
      </c>
      <c r="M103" s="2">
        <f t="shared" si="22"/>
        <v>11150.969304564882</v>
      </c>
      <c r="N103" s="3">
        <f t="shared" si="17"/>
        <v>1.5991525578910495E-2</v>
      </c>
      <c r="O103" s="2">
        <f t="shared" si="23"/>
        <v>211344.97349546358</v>
      </c>
      <c r="P103" s="3">
        <f t="shared" si="14"/>
        <v>0.30308831970717598</v>
      </c>
    </row>
    <row r="104" spans="1:16" x14ac:dyDescent="0.25">
      <c r="A104" s="5" t="s">
        <v>19</v>
      </c>
      <c r="B104" s="4">
        <v>41918</v>
      </c>
      <c r="C104" s="2">
        <v>0.09</v>
      </c>
      <c r="D104" s="2">
        <f t="shared" si="15"/>
        <v>228950.00000000006</v>
      </c>
      <c r="E104" s="2">
        <f>E103</f>
        <v>468355</v>
      </c>
      <c r="F104" s="7">
        <f t="shared" si="12"/>
        <v>697305</v>
      </c>
      <c r="G104" s="2">
        <f t="shared" si="19"/>
        <v>433679.40572960436</v>
      </c>
      <c r="H104" s="3">
        <f t="shared" si="16"/>
        <v>0.62193646356989318</v>
      </c>
      <c r="I104" s="2">
        <f t="shared" si="20"/>
        <v>780.37921283220965</v>
      </c>
      <c r="J104" s="3">
        <f t="shared" si="13"/>
        <v>1.1191361209688868E-3</v>
      </c>
      <c r="K104" s="2">
        <f t="shared" si="21"/>
        <v>40349.243540348849</v>
      </c>
      <c r="L104" s="3">
        <f t="shared" si="18"/>
        <v>5.7864555023051392E-2</v>
      </c>
      <c r="M104" s="2">
        <f t="shared" si="22"/>
        <v>11150.970743802183</v>
      </c>
      <c r="N104" s="3">
        <f t="shared" si="17"/>
        <v>1.5991525578910495E-2</v>
      </c>
      <c r="O104" s="2">
        <f t="shared" si="23"/>
        <v>211345.00077341235</v>
      </c>
      <c r="P104" s="3">
        <f t="shared" si="14"/>
        <v>0.30308831970717598</v>
      </c>
    </row>
    <row r="105" spans="1:16" x14ac:dyDescent="0.25">
      <c r="A105" s="5" t="s">
        <v>22</v>
      </c>
      <c r="B105" s="4">
        <v>41922</v>
      </c>
      <c r="C105" s="2">
        <v>-2245.5</v>
      </c>
      <c r="D105" s="2">
        <f t="shared" si="15"/>
        <v>226704.50000000006</v>
      </c>
      <c r="E105" s="2">
        <f>E104+2245.5</f>
        <v>470600.5</v>
      </c>
      <c r="F105" s="7">
        <f t="shared" si="12"/>
        <v>697305</v>
      </c>
      <c r="G105" s="2">
        <f t="shared" si="19"/>
        <v>433679.40572960436</v>
      </c>
      <c r="H105" s="3">
        <f t="shared" si="16"/>
        <v>0.62193646356989318</v>
      </c>
      <c r="I105" s="2">
        <f t="shared" si="20"/>
        <v>780.37921283220965</v>
      </c>
      <c r="J105" s="3">
        <f t="shared" si="13"/>
        <v>1.1191361209688868E-3</v>
      </c>
      <c r="K105" s="2">
        <f t="shared" si="21"/>
        <v>40349.243540348849</v>
      </c>
      <c r="L105" s="3">
        <f t="shared" si="18"/>
        <v>5.7864555023051392E-2</v>
      </c>
      <c r="M105" s="2">
        <f t="shared" si="22"/>
        <v>11150.970743802183</v>
      </c>
      <c r="N105" s="3">
        <f t="shared" si="17"/>
        <v>1.5991525578910495E-2</v>
      </c>
      <c r="O105" s="2">
        <f t="shared" si="23"/>
        <v>211345.00077341235</v>
      </c>
      <c r="P105" s="3">
        <f t="shared" si="14"/>
        <v>0.30308831970717598</v>
      </c>
    </row>
    <row r="106" spans="1:16" ht="30" x14ac:dyDescent="0.25">
      <c r="A106" s="5" t="s">
        <v>29</v>
      </c>
      <c r="B106" s="4">
        <v>41941</v>
      </c>
      <c r="C106" s="2">
        <v>50000</v>
      </c>
      <c r="D106" s="2">
        <f t="shared" si="15"/>
        <v>276704.50000000006</v>
      </c>
      <c r="E106" s="2">
        <f>E105</f>
        <v>470600.5</v>
      </c>
      <c r="F106" s="7">
        <f t="shared" si="12"/>
        <v>747305</v>
      </c>
      <c r="G106" s="2">
        <f>G105</f>
        <v>433679.40572960436</v>
      </c>
      <c r="H106" s="3">
        <f t="shared" si="16"/>
        <v>0.58032450703475069</v>
      </c>
      <c r="I106" s="2">
        <f>I105+(50000*0.22)</f>
        <v>11780.379212832209</v>
      </c>
      <c r="J106" s="3">
        <f t="shared" si="13"/>
        <v>1.5763816932620831E-2</v>
      </c>
      <c r="K106" s="2">
        <f>K105</f>
        <v>40349.243540348849</v>
      </c>
      <c r="L106" s="3">
        <f t="shared" si="18"/>
        <v>5.3993006256279362E-2</v>
      </c>
      <c r="M106" s="2">
        <f>M105+(50000*0.78)</f>
        <v>50150.970743802187</v>
      </c>
      <c r="N106" s="3">
        <f t="shared" si="17"/>
        <v>6.7109106380664099E-2</v>
      </c>
      <c r="O106" s="2">
        <f>O105</f>
        <v>211345.00077341235</v>
      </c>
      <c r="P106" s="3">
        <f t="shared" si="14"/>
        <v>0.28280956339568497</v>
      </c>
    </row>
    <row r="107" spans="1:16" x14ac:dyDescent="0.25">
      <c r="A107" s="5" t="s">
        <v>25</v>
      </c>
      <c r="B107" s="4">
        <v>41946</v>
      </c>
      <c r="C107" s="2">
        <v>2245.5</v>
      </c>
      <c r="D107" s="2">
        <f t="shared" si="15"/>
        <v>278950.00000000006</v>
      </c>
      <c r="E107" s="2">
        <f>E106</f>
        <v>470600.5</v>
      </c>
      <c r="F107" s="7">
        <f t="shared" si="12"/>
        <v>749550.5</v>
      </c>
      <c r="G107" s="2">
        <f t="shared" si="19"/>
        <v>434982.52441015089</v>
      </c>
      <c r="H107" s="3">
        <f t="shared" si="16"/>
        <v>0.58032450703475069</v>
      </c>
      <c r="I107" s="2">
        <f t="shared" ref="I107:I122" si="24">F107*J106</f>
        <v>11815.77686375441</v>
      </c>
      <c r="J107" s="3">
        <f t="shared" si="13"/>
        <v>1.5763816932620831E-2</v>
      </c>
      <c r="K107" s="2">
        <f t="shared" ref="K107:K122" si="25">F107*L106</f>
        <v>40470.484835897325</v>
      </c>
      <c r="L107" s="3">
        <f t="shared" si="18"/>
        <v>5.3993006256279362E-2</v>
      </c>
      <c r="M107" s="2">
        <f t="shared" ref="M107:M122" si="26">F107*N106</f>
        <v>50301.664242179962</v>
      </c>
      <c r="N107" s="3">
        <f t="shared" si="17"/>
        <v>6.7109106380664099E-2</v>
      </c>
      <c r="O107" s="2">
        <f t="shared" ref="O107:O122" si="27">F107*P106</f>
        <v>211980.04964801736</v>
      </c>
      <c r="P107" s="3">
        <f t="shared" si="14"/>
        <v>0.28280956339568497</v>
      </c>
    </row>
    <row r="108" spans="1:16" x14ac:dyDescent="0.25">
      <c r="A108" s="5" t="s">
        <v>19</v>
      </c>
      <c r="B108" s="4">
        <v>41948</v>
      </c>
      <c r="C108" s="2">
        <v>0.64</v>
      </c>
      <c r="D108" s="2">
        <f>D107+C108</f>
        <v>278950.64000000007</v>
      </c>
      <c r="E108" s="2">
        <f>E107</f>
        <v>470600.5</v>
      </c>
      <c r="F108" s="7">
        <f t="shared" si="12"/>
        <v>749551.14000000013</v>
      </c>
      <c r="G108" s="2">
        <f t="shared" si="19"/>
        <v>434982.89581783547</v>
      </c>
      <c r="H108" s="3">
        <f t="shared" si="16"/>
        <v>0.58032450703475069</v>
      </c>
      <c r="I108" s="2">
        <f t="shared" si="24"/>
        <v>11815.786952597249</v>
      </c>
      <c r="J108" s="3">
        <f t="shared" si="13"/>
        <v>1.5763816932620831E-2</v>
      </c>
      <c r="K108" s="2">
        <f t="shared" si="25"/>
        <v>40470.519391421338</v>
      </c>
      <c r="L108" s="3">
        <f t="shared" si="18"/>
        <v>5.3993006256279369E-2</v>
      </c>
      <c r="M108" s="2">
        <f t="shared" si="26"/>
        <v>50301.707192008056</v>
      </c>
      <c r="N108" s="3">
        <f t="shared" si="17"/>
        <v>6.7109106380664099E-2</v>
      </c>
      <c r="O108" s="2">
        <f t="shared" si="27"/>
        <v>211980.23064613799</v>
      </c>
      <c r="P108" s="3">
        <f t="shared" si="14"/>
        <v>0.28280956339568497</v>
      </c>
    </row>
    <row r="109" spans="1:16" x14ac:dyDescent="0.25">
      <c r="A109" s="5" t="s">
        <v>24</v>
      </c>
      <c r="B109" s="4">
        <v>41953</v>
      </c>
      <c r="C109" s="2">
        <v>-50000</v>
      </c>
      <c r="D109" s="2">
        <f t="shared" si="15"/>
        <v>228950.64000000007</v>
      </c>
      <c r="E109" s="2">
        <f>E108</f>
        <v>470600.5</v>
      </c>
      <c r="F109" s="7">
        <f t="shared" si="12"/>
        <v>699551.14000000013</v>
      </c>
      <c r="G109" s="2">
        <f t="shared" si="19"/>
        <v>405966.67046609794</v>
      </c>
      <c r="H109" s="3">
        <f t="shared" si="16"/>
        <v>0.58032450703475069</v>
      </c>
      <c r="I109" s="2">
        <f t="shared" si="24"/>
        <v>11027.596105966208</v>
      </c>
      <c r="J109" s="3">
        <f t="shared" si="13"/>
        <v>1.5763816932620831E-2</v>
      </c>
      <c r="K109" s="2">
        <f t="shared" si="25"/>
        <v>37770.869078607371</v>
      </c>
      <c r="L109" s="3">
        <f t="shared" si="18"/>
        <v>5.3993006256279369E-2</v>
      </c>
      <c r="M109" s="2">
        <f t="shared" si="26"/>
        <v>46946.251872974855</v>
      </c>
      <c r="N109" s="3">
        <f t="shared" si="17"/>
        <v>6.7109106380664099E-2</v>
      </c>
      <c r="O109" s="2">
        <f t="shared" si="27"/>
        <v>197839.75247635372</v>
      </c>
      <c r="P109" s="3">
        <f t="shared" si="14"/>
        <v>0.28280956339568497</v>
      </c>
    </row>
    <row r="110" spans="1:16" x14ac:dyDescent="0.25">
      <c r="A110" s="5" t="s">
        <v>22</v>
      </c>
      <c r="B110" s="4">
        <v>41953</v>
      </c>
      <c r="C110" s="2">
        <v>-2245.5</v>
      </c>
      <c r="D110" s="2">
        <f t="shared" si="15"/>
        <v>226705.14000000007</v>
      </c>
      <c r="E110" s="2">
        <f>E109+2245.5</f>
        <v>472846</v>
      </c>
      <c r="F110" s="7">
        <f t="shared" si="12"/>
        <v>699551.14000000013</v>
      </c>
      <c r="G110" s="2">
        <f t="shared" si="19"/>
        <v>405966.67046609794</v>
      </c>
      <c r="H110" s="3">
        <f t="shared" si="16"/>
        <v>0.58032450703475069</v>
      </c>
      <c r="I110" s="2">
        <f t="shared" si="24"/>
        <v>11027.596105966208</v>
      </c>
      <c r="J110" s="3">
        <f t="shared" si="13"/>
        <v>1.5763816932620831E-2</v>
      </c>
      <c r="K110" s="2">
        <f t="shared" si="25"/>
        <v>37770.869078607371</v>
      </c>
      <c r="L110" s="3">
        <f t="shared" si="18"/>
        <v>5.3993006256279369E-2</v>
      </c>
      <c r="M110" s="2">
        <f t="shared" si="26"/>
        <v>46946.251872974855</v>
      </c>
      <c r="N110" s="3">
        <f t="shared" si="17"/>
        <v>6.7109106380664099E-2</v>
      </c>
      <c r="O110" s="2">
        <f t="shared" si="27"/>
        <v>197839.75247635372</v>
      </c>
      <c r="P110" s="3">
        <f t="shared" si="14"/>
        <v>0.28280956339568497</v>
      </c>
    </row>
    <row r="111" spans="1:16" x14ac:dyDescent="0.25">
      <c r="A111" s="5" t="s">
        <v>25</v>
      </c>
      <c r="B111" s="4">
        <v>41976</v>
      </c>
      <c r="C111" s="2">
        <v>2245.5</v>
      </c>
      <c r="D111" s="2">
        <f t="shared" si="15"/>
        <v>228950.64000000007</v>
      </c>
      <c r="E111" s="2">
        <f>E110</f>
        <v>472846</v>
      </c>
      <c r="F111" s="7">
        <f t="shared" si="12"/>
        <v>701796.64000000013</v>
      </c>
      <c r="G111" s="2">
        <f t="shared" si="19"/>
        <v>407269.78914664447</v>
      </c>
      <c r="H111" s="3">
        <f t="shared" si="16"/>
        <v>0.58032450703475069</v>
      </c>
      <c r="I111" s="2">
        <f t="shared" si="24"/>
        <v>11062.993756888407</v>
      </c>
      <c r="J111" s="3">
        <f t="shared" si="13"/>
        <v>1.5763816932620831E-2</v>
      </c>
      <c r="K111" s="2">
        <f t="shared" si="25"/>
        <v>37892.110374155847</v>
      </c>
      <c r="L111" s="3">
        <f t="shared" si="18"/>
        <v>5.3993006256279369E-2</v>
      </c>
      <c r="M111" s="2">
        <f t="shared" si="26"/>
        <v>47096.945371352631</v>
      </c>
      <c r="N111" s="3">
        <f t="shared" si="17"/>
        <v>6.7109106380664099E-2</v>
      </c>
      <c r="O111" s="2">
        <f t="shared" si="27"/>
        <v>198474.80135095873</v>
      </c>
      <c r="P111" s="3">
        <f t="shared" si="14"/>
        <v>0.28280956339568497</v>
      </c>
    </row>
    <row r="112" spans="1:16" x14ac:dyDescent="0.25">
      <c r="A112" s="5" t="s">
        <v>19</v>
      </c>
      <c r="B112" s="4">
        <v>41978</v>
      </c>
      <c r="C112" s="2">
        <v>0.37</v>
      </c>
      <c r="D112" s="2">
        <f t="shared" si="15"/>
        <v>228951.01000000007</v>
      </c>
      <c r="E112" s="2">
        <f>E111</f>
        <v>472846</v>
      </c>
      <c r="F112" s="7">
        <f t="shared" si="12"/>
        <v>701797.01</v>
      </c>
      <c r="G112" s="2">
        <f t="shared" si="19"/>
        <v>407270.00386671198</v>
      </c>
      <c r="H112" s="3">
        <f t="shared" si="16"/>
        <v>0.58032450703475069</v>
      </c>
      <c r="I112" s="2">
        <f t="shared" si="24"/>
        <v>11062.99958950067</v>
      </c>
      <c r="J112" s="3">
        <f t="shared" si="13"/>
        <v>1.5763816932620831E-2</v>
      </c>
      <c r="K112" s="2">
        <f t="shared" si="25"/>
        <v>37892.130351568157</v>
      </c>
      <c r="L112" s="3">
        <f t="shared" si="18"/>
        <v>5.3993006256279369E-2</v>
      </c>
      <c r="M112" s="2">
        <f t="shared" si="26"/>
        <v>47096.97020172199</v>
      </c>
      <c r="N112" s="3">
        <f t="shared" si="17"/>
        <v>6.7109106380664099E-2</v>
      </c>
      <c r="O112" s="2">
        <f t="shared" si="27"/>
        <v>198474.90599049715</v>
      </c>
      <c r="P112" s="3">
        <f t="shared" si="14"/>
        <v>0.28280956339568497</v>
      </c>
    </row>
    <row r="113" spans="1:16" x14ac:dyDescent="0.25">
      <c r="A113" s="5" t="s">
        <v>22</v>
      </c>
      <c r="B113" s="4">
        <v>41983</v>
      </c>
      <c r="C113" s="2">
        <v>-2245.5</v>
      </c>
      <c r="D113" s="2">
        <f t="shared" si="15"/>
        <v>226705.51000000007</v>
      </c>
      <c r="E113" s="2">
        <f>E112+2245.5</f>
        <v>475091.5</v>
      </c>
      <c r="F113" s="7">
        <f t="shared" si="12"/>
        <v>701797.01</v>
      </c>
      <c r="G113" s="2">
        <f t="shared" si="19"/>
        <v>407270.00386671198</v>
      </c>
      <c r="H113" s="3">
        <f t="shared" si="16"/>
        <v>0.58032450703475069</v>
      </c>
      <c r="I113" s="2">
        <f t="shared" si="24"/>
        <v>11062.99958950067</v>
      </c>
      <c r="J113" s="3">
        <f t="shared" si="13"/>
        <v>1.5763816932620831E-2</v>
      </c>
      <c r="K113" s="2">
        <f t="shared" si="25"/>
        <v>37892.130351568157</v>
      </c>
      <c r="L113" s="3">
        <f t="shared" si="18"/>
        <v>5.3993006256279369E-2</v>
      </c>
      <c r="M113" s="2">
        <f t="shared" si="26"/>
        <v>47096.97020172199</v>
      </c>
      <c r="N113" s="3">
        <f t="shared" si="17"/>
        <v>6.7109106380664099E-2</v>
      </c>
      <c r="O113" s="2">
        <f t="shared" si="27"/>
        <v>198474.90599049715</v>
      </c>
      <c r="P113" s="3">
        <f t="shared" si="14"/>
        <v>0.28280956339568497</v>
      </c>
    </row>
    <row r="114" spans="1:16" x14ac:dyDescent="0.25">
      <c r="A114" s="5" t="s">
        <v>25</v>
      </c>
      <c r="B114" s="4">
        <v>42009</v>
      </c>
      <c r="C114" s="2">
        <v>2245.5</v>
      </c>
      <c r="D114" s="2">
        <f t="shared" si="15"/>
        <v>228951.01000000007</v>
      </c>
      <c r="E114" s="2">
        <f>E113</f>
        <v>475091.5</v>
      </c>
      <c r="F114" s="7">
        <f t="shared" si="12"/>
        <v>704042.51</v>
      </c>
      <c r="G114" s="2">
        <f t="shared" si="19"/>
        <v>408573.12254725856</v>
      </c>
      <c r="H114" s="3">
        <f t="shared" si="16"/>
        <v>0.58032450703475069</v>
      </c>
      <c r="I114" s="2">
        <f t="shared" si="24"/>
        <v>11098.397240422872</v>
      </c>
      <c r="J114" s="3">
        <f t="shared" si="13"/>
        <v>1.5763816932620831E-2</v>
      </c>
      <c r="K114" s="2">
        <f t="shared" si="25"/>
        <v>38013.371647116634</v>
      </c>
      <c r="L114" s="3">
        <f t="shared" si="18"/>
        <v>5.3993006256279376E-2</v>
      </c>
      <c r="M114" s="2">
        <f t="shared" si="26"/>
        <v>47247.663700099765</v>
      </c>
      <c r="N114" s="3">
        <f t="shared" si="17"/>
        <v>6.7109106380664099E-2</v>
      </c>
      <c r="O114" s="2">
        <f t="shared" si="27"/>
        <v>199109.95486510216</v>
      </c>
      <c r="P114" s="3">
        <f t="shared" si="14"/>
        <v>0.28280956339568497</v>
      </c>
    </row>
    <row r="115" spans="1:16" x14ac:dyDescent="0.25">
      <c r="A115" s="5" t="s">
        <v>19</v>
      </c>
      <c r="B115" s="4">
        <v>42009</v>
      </c>
      <c r="C115" s="2">
        <v>0.09</v>
      </c>
      <c r="D115" s="2">
        <f t="shared" si="15"/>
        <v>228951.10000000006</v>
      </c>
      <c r="E115" s="2">
        <f>E114</f>
        <v>475091.5</v>
      </c>
      <c r="F115" s="7">
        <f t="shared" si="12"/>
        <v>704042.60000000009</v>
      </c>
      <c r="G115" s="2">
        <f t="shared" si="19"/>
        <v>408573.17477646424</v>
      </c>
      <c r="H115" s="3">
        <f t="shared" si="16"/>
        <v>0.58032450703475069</v>
      </c>
      <c r="I115" s="2">
        <f t="shared" si="24"/>
        <v>11098.398659166396</v>
      </c>
      <c r="J115" s="3">
        <f t="shared" si="13"/>
        <v>1.5763816932620831E-2</v>
      </c>
      <c r="K115" s="2">
        <f t="shared" si="25"/>
        <v>38013.376506487206</v>
      </c>
      <c r="L115" s="3">
        <f t="shared" si="18"/>
        <v>5.3993006256279383E-2</v>
      </c>
      <c r="M115" s="2">
        <f t="shared" si="26"/>
        <v>47247.669739919351</v>
      </c>
      <c r="N115" s="3">
        <f t="shared" si="17"/>
        <v>6.7109106380664099E-2</v>
      </c>
      <c r="O115" s="2">
        <f t="shared" si="27"/>
        <v>199109.98031796291</v>
      </c>
      <c r="P115" s="3">
        <f t="shared" si="14"/>
        <v>0.28280956339568497</v>
      </c>
    </row>
    <row r="116" spans="1:16" x14ac:dyDescent="0.25">
      <c r="A116" s="5" t="s">
        <v>22</v>
      </c>
      <c r="B116" s="4">
        <v>42016</v>
      </c>
      <c r="C116" s="2">
        <v>-2245.5</v>
      </c>
      <c r="D116" s="2">
        <f t="shared" si="15"/>
        <v>226705.60000000006</v>
      </c>
      <c r="E116" s="2">
        <f>E115+2245.5</f>
        <v>477337</v>
      </c>
      <c r="F116" s="7">
        <f t="shared" si="12"/>
        <v>704042.60000000009</v>
      </c>
      <c r="G116" s="2">
        <f t="shared" si="19"/>
        <v>408573.17477646424</v>
      </c>
      <c r="H116" s="3">
        <f t="shared" si="16"/>
        <v>0.58032450703475069</v>
      </c>
      <c r="I116" s="2">
        <f t="shared" si="24"/>
        <v>11098.398659166396</v>
      </c>
      <c r="J116" s="3">
        <f t="shared" si="13"/>
        <v>1.5763816932620831E-2</v>
      </c>
      <c r="K116" s="2">
        <f t="shared" si="25"/>
        <v>38013.376506487206</v>
      </c>
      <c r="L116" s="3">
        <f t="shared" si="18"/>
        <v>5.3993006256279383E-2</v>
      </c>
      <c r="M116" s="2">
        <f t="shared" si="26"/>
        <v>47247.669739919351</v>
      </c>
      <c r="N116" s="3">
        <f t="shared" si="17"/>
        <v>6.7109106380664099E-2</v>
      </c>
      <c r="O116" s="2">
        <f t="shared" si="27"/>
        <v>199109.98031796291</v>
      </c>
      <c r="P116" s="3">
        <f t="shared" si="14"/>
        <v>0.28280956339568497</v>
      </c>
    </row>
    <row r="117" spans="1:16" x14ac:dyDescent="0.25">
      <c r="A117" s="5" t="s">
        <v>25</v>
      </c>
      <c r="B117" s="4">
        <v>42038</v>
      </c>
      <c r="C117" s="2">
        <v>2245.5</v>
      </c>
      <c r="D117" s="2">
        <f t="shared" si="15"/>
        <v>228951.10000000006</v>
      </c>
      <c r="E117" s="2">
        <f>E116</f>
        <v>477337</v>
      </c>
      <c r="F117" s="7">
        <f t="shared" si="12"/>
        <v>706288.10000000009</v>
      </c>
      <c r="G117" s="2">
        <f t="shared" si="19"/>
        <v>409876.29345701076</v>
      </c>
      <c r="H117" s="3">
        <f t="shared" si="16"/>
        <v>0.58032450703475069</v>
      </c>
      <c r="I117" s="2">
        <f t="shared" si="24"/>
        <v>11133.796310088597</v>
      </c>
      <c r="J117" s="3">
        <f t="shared" si="13"/>
        <v>1.5763816932620831E-2</v>
      </c>
      <c r="K117" s="2">
        <f t="shared" si="25"/>
        <v>38134.617802035682</v>
      </c>
      <c r="L117" s="3">
        <f t="shared" si="18"/>
        <v>5.3993006256279383E-2</v>
      </c>
      <c r="M117" s="2">
        <f t="shared" si="26"/>
        <v>47398.363238297126</v>
      </c>
      <c r="N117" s="3">
        <f t="shared" si="17"/>
        <v>6.7109106380664099E-2</v>
      </c>
      <c r="O117" s="2">
        <f t="shared" si="27"/>
        <v>199745.02919256792</v>
      </c>
      <c r="P117" s="3">
        <f t="shared" si="14"/>
        <v>0.28280956339568497</v>
      </c>
    </row>
    <row r="118" spans="1:16" x14ac:dyDescent="0.25">
      <c r="A118" s="5" t="s">
        <v>19</v>
      </c>
      <c r="B118" s="4">
        <v>42040</v>
      </c>
      <c r="C118" s="2">
        <v>0.1</v>
      </c>
      <c r="D118" s="2">
        <f t="shared" si="15"/>
        <v>228951.20000000007</v>
      </c>
      <c r="E118" s="2">
        <f>E117</f>
        <v>477337</v>
      </c>
      <c r="F118" s="7">
        <f t="shared" si="12"/>
        <v>706288.20000000007</v>
      </c>
      <c r="G118" s="2">
        <f t="shared" si="19"/>
        <v>409876.35148946143</v>
      </c>
      <c r="H118" s="3">
        <f t="shared" si="16"/>
        <v>0.58032450703475069</v>
      </c>
      <c r="I118" s="2">
        <f t="shared" si="24"/>
        <v>11133.797886470289</v>
      </c>
      <c r="J118" s="3">
        <f t="shared" si="13"/>
        <v>1.5763816932620831E-2</v>
      </c>
      <c r="K118" s="2">
        <f t="shared" si="25"/>
        <v>38134.623201336304</v>
      </c>
      <c r="L118" s="3">
        <f t="shared" si="18"/>
        <v>5.3993006256279376E-2</v>
      </c>
      <c r="M118" s="2">
        <f t="shared" si="26"/>
        <v>47398.369949207765</v>
      </c>
      <c r="N118" s="3">
        <f t="shared" si="17"/>
        <v>6.7109106380664099E-2</v>
      </c>
      <c r="O118" s="2">
        <f t="shared" si="27"/>
        <v>199745.05747352424</v>
      </c>
      <c r="P118" s="3">
        <f t="shared" si="14"/>
        <v>0.28280956339568497</v>
      </c>
    </row>
    <row r="119" spans="1:16" x14ac:dyDescent="0.25">
      <c r="A119" s="5" t="s">
        <v>22</v>
      </c>
      <c r="B119" s="4">
        <v>42045</v>
      </c>
      <c r="C119" s="2">
        <v>-2245.5</v>
      </c>
      <c r="D119" s="2">
        <f t="shared" si="15"/>
        <v>226705.70000000007</v>
      </c>
      <c r="E119" s="2">
        <f>E118+2245.5</f>
        <v>479582.5</v>
      </c>
      <c r="F119" s="7">
        <f t="shared" si="12"/>
        <v>706288.20000000007</v>
      </c>
      <c r="G119" s="2">
        <f t="shared" si="19"/>
        <v>409876.35148946143</v>
      </c>
      <c r="H119" s="3">
        <f t="shared" si="16"/>
        <v>0.58032450703475069</v>
      </c>
      <c r="I119" s="2">
        <f t="shared" si="24"/>
        <v>11133.797886470289</v>
      </c>
      <c r="J119" s="3">
        <f t="shared" si="13"/>
        <v>1.5763816932620831E-2</v>
      </c>
      <c r="K119" s="2">
        <f t="shared" si="25"/>
        <v>38134.623201336304</v>
      </c>
      <c r="L119" s="3">
        <f t="shared" si="18"/>
        <v>5.3993006256279376E-2</v>
      </c>
      <c r="M119" s="2">
        <f t="shared" si="26"/>
        <v>47398.369949207765</v>
      </c>
      <c r="N119" s="3">
        <f t="shared" si="17"/>
        <v>6.7109106380664099E-2</v>
      </c>
      <c r="O119" s="2">
        <f t="shared" si="27"/>
        <v>199745.05747352424</v>
      </c>
      <c r="P119" s="3">
        <f t="shared" si="14"/>
        <v>0.28280956339568497</v>
      </c>
    </row>
    <row r="120" spans="1:16" x14ac:dyDescent="0.25">
      <c r="A120" s="5" t="s">
        <v>25</v>
      </c>
      <c r="B120" s="4">
        <v>42066</v>
      </c>
      <c r="C120" s="2">
        <v>2245.5</v>
      </c>
      <c r="D120" s="2">
        <f t="shared" si="15"/>
        <v>228951.20000000007</v>
      </c>
      <c r="E120" s="2">
        <f>E119</f>
        <v>479582.5</v>
      </c>
      <c r="F120" s="7">
        <f t="shared" si="12"/>
        <v>708533.70000000007</v>
      </c>
      <c r="G120" s="2">
        <f t="shared" si="19"/>
        <v>411179.47017000796</v>
      </c>
      <c r="H120" s="3">
        <f t="shared" si="16"/>
        <v>0.58032450703475069</v>
      </c>
      <c r="I120" s="2">
        <f t="shared" si="24"/>
        <v>11169.19553739249</v>
      </c>
      <c r="J120" s="3">
        <f t="shared" si="13"/>
        <v>1.5763816932620831E-2</v>
      </c>
      <c r="K120" s="2">
        <f t="shared" si="25"/>
        <v>38255.86449688478</v>
      </c>
      <c r="L120" s="3">
        <f t="shared" si="18"/>
        <v>5.3993006256279376E-2</v>
      </c>
      <c r="M120" s="2">
        <f t="shared" si="26"/>
        <v>47549.063447585548</v>
      </c>
      <c r="N120" s="3">
        <f t="shared" si="17"/>
        <v>6.7109106380664099E-2</v>
      </c>
      <c r="O120" s="2">
        <f t="shared" si="27"/>
        <v>200380.10634812925</v>
      </c>
      <c r="P120" s="3">
        <f t="shared" si="14"/>
        <v>0.28280956339568497</v>
      </c>
    </row>
    <row r="121" spans="1:16" x14ac:dyDescent="0.25">
      <c r="A121" s="5" t="s">
        <v>19</v>
      </c>
      <c r="B121" s="4">
        <v>42068</v>
      </c>
      <c r="C121" s="2">
        <v>0.09</v>
      </c>
      <c r="D121" s="2">
        <f t="shared" si="15"/>
        <v>228951.29000000007</v>
      </c>
      <c r="E121" s="2">
        <f>E120</f>
        <v>479582.5</v>
      </c>
      <c r="F121" s="7">
        <f t="shared" si="12"/>
        <v>708533.79</v>
      </c>
      <c r="G121" s="2">
        <f t="shared" si="19"/>
        <v>411179.52239921357</v>
      </c>
      <c r="H121" s="3">
        <f t="shared" si="16"/>
        <v>0.58032450703475069</v>
      </c>
      <c r="I121" s="2">
        <f t="shared" si="24"/>
        <v>11169.196956136013</v>
      </c>
      <c r="J121" s="3">
        <f t="shared" si="13"/>
        <v>1.5763816932620831E-2</v>
      </c>
      <c r="K121" s="2">
        <f t="shared" si="25"/>
        <v>38255.869356255338</v>
      </c>
      <c r="L121" s="3">
        <f t="shared" si="18"/>
        <v>5.3993006256279376E-2</v>
      </c>
      <c r="M121" s="2">
        <f t="shared" si="26"/>
        <v>47549.069487405119</v>
      </c>
      <c r="N121" s="3">
        <f t="shared" si="17"/>
        <v>6.7109106380664099E-2</v>
      </c>
      <c r="O121" s="2">
        <f t="shared" si="27"/>
        <v>200380.13180098994</v>
      </c>
      <c r="P121" s="3">
        <f t="shared" si="14"/>
        <v>0.28280956339568497</v>
      </c>
    </row>
    <row r="122" spans="1:16" x14ac:dyDescent="0.25">
      <c r="A122" s="5" t="s">
        <v>22</v>
      </c>
      <c r="B122" s="4">
        <v>42073</v>
      </c>
      <c r="C122" s="2">
        <v>-2245.5</v>
      </c>
      <c r="D122" s="2">
        <f t="shared" si="15"/>
        <v>226705.79000000007</v>
      </c>
      <c r="E122" s="2">
        <f>E121+2245.5</f>
        <v>481828</v>
      </c>
      <c r="F122" s="7">
        <f t="shared" si="12"/>
        <v>708533.79</v>
      </c>
      <c r="G122" s="2">
        <f t="shared" si="19"/>
        <v>411179.52239921357</v>
      </c>
      <c r="H122" s="3">
        <f t="shared" si="16"/>
        <v>0.58032450703475069</v>
      </c>
      <c r="I122" s="2">
        <f t="shared" si="24"/>
        <v>11169.196956136013</v>
      </c>
      <c r="J122" s="3">
        <f t="shared" si="13"/>
        <v>1.5763816932620831E-2</v>
      </c>
      <c r="K122" s="2">
        <f t="shared" si="25"/>
        <v>38255.869356255338</v>
      </c>
      <c r="L122" s="3">
        <f t="shared" si="18"/>
        <v>5.3993006256279376E-2</v>
      </c>
      <c r="M122" s="2">
        <f t="shared" si="26"/>
        <v>47549.069487405119</v>
      </c>
      <c r="N122" s="3">
        <f t="shared" si="17"/>
        <v>6.7109106380664099E-2</v>
      </c>
      <c r="O122" s="2">
        <f t="shared" si="27"/>
        <v>200380.13180098994</v>
      </c>
      <c r="P122" s="3">
        <f t="shared" si="14"/>
        <v>0.28280956339568497</v>
      </c>
    </row>
    <row r="123" spans="1:16" ht="30" x14ac:dyDescent="0.25">
      <c r="A123" s="5" t="s">
        <v>29</v>
      </c>
      <c r="B123" s="4">
        <v>42088</v>
      </c>
      <c r="C123" s="2">
        <v>50000</v>
      </c>
      <c r="D123" s="2">
        <f t="shared" si="15"/>
        <v>276705.79000000004</v>
      </c>
      <c r="E123" s="2">
        <f>E122</f>
        <v>481828</v>
      </c>
      <c r="F123" s="7">
        <f t="shared" si="12"/>
        <v>758533.79</v>
      </c>
      <c r="G123" s="2">
        <f>G122</f>
        <v>411179.52239921357</v>
      </c>
      <c r="H123" s="3">
        <f t="shared" si="16"/>
        <v>0.5420714644751865</v>
      </c>
      <c r="I123" s="2">
        <f>I122+(50000*0.22)</f>
        <v>22169.196956136013</v>
      </c>
      <c r="J123" s="3">
        <f t="shared" si="13"/>
        <v>2.922638021983966E-2</v>
      </c>
      <c r="K123" s="2">
        <f>K122</f>
        <v>38255.869356255338</v>
      </c>
      <c r="L123" s="3">
        <f t="shared" si="18"/>
        <v>5.0433968612334776E-2</v>
      </c>
      <c r="M123" s="2">
        <f>M122+(50000*0.78)</f>
        <v>86549.069487405126</v>
      </c>
      <c r="N123" s="3">
        <f t="shared" si="17"/>
        <v>0.11410047993696514</v>
      </c>
      <c r="O123" s="2">
        <f>O122</f>
        <v>200380.13180098994</v>
      </c>
      <c r="P123" s="3">
        <f t="shared" si="14"/>
        <v>0.26416770675567391</v>
      </c>
    </row>
    <row r="124" spans="1:16" x14ac:dyDescent="0.25">
      <c r="A124" s="5" t="s">
        <v>19</v>
      </c>
      <c r="B124" s="4">
        <v>42101</v>
      </c>
      <c r="C124" s="2">
        <v>0.91</v>
      </c>
      <c r="D124" s="2">
        <f t="shared" si="15"/>
        <v>276706.7</v>
      </c>
      <c r="E124" s="2">
        <v>625386</v>
      </c>
      <c r="F124" s="7">
        <f t="shared" si="12"/>
        <v>902092.7</v>
      </c>
      <c r="G124" s="2">
        <f>F124*H123</f>
        <v>488998.71098137507</v>
      </c>
      <c r="H124" s="3">
        <f t="shared" si="16"/>
        <v>0.5420714644751865</v>
      </c>
      <c r="I124" s="2">
        <f>F124*J123</f>
        <v>26364.904243741752</v>
      </c>
      <c r="J124" s="3">
        <f t="shared" si="13"/>
        <v>2.922638021983966E-2</v>
      </c>
      <c r="K124" s="2">
        <f>F124*L123</f>
        <v>45496.114917216328</v>
      </c>
      <c r="L124" s="3">
        <f>K124/F124</f>
        <v>5.0433968612334776E-2</v>
      </c>
      <c r="M124" s="2">
        <f>F124*N123</f>
        <v>102929.21001763271</v>
      </c>
      <c r="N124" s="3">
        <f>M124/F124</f>
        <v>0.11410047993696514</v>
      </c>
      <c r="O124" s="2">
        <f>F124*P123</f>
        <v>238303.75984003412</v>
      </c>
      <c r="P124" s="3">
        <f>O124/F124</f>
        <v>0.26416770675567391</v>
      </c>
    </row>
    <row r="125" spans="1:16" x14ac:dyDescent="0.25">
      <c r="A125" s="5" t="s">
        <v>25</v>
      </c>
      <c r="B125" s="4">
        <v>42101</v>
      </c>
      <c r="C125" s="2">
        <v>2245.5</v>
      </c>
      <c r="D125" s="2">
        <f t="shared" si="15"/>
        <v>278952.2</v>
      </c>
      <c r="E125" s="2">
        <f>E124</f>
        <v>625386</v>
      </c>
      <c r="F125" s="7">
        <f t="shared" si="12"/>
        <v>904338.2</v>
      </c>
      <c r="G125" s="2">
        <f t="shared" ref="G125:G188" si="28">F125*H124</f>
        <v>490215.93245485408</v>
      </c>
      <c r="H125" s="3">
        <f t="shared" si="16"/>
        <v>0.5420714644751865</v>
      </c>
      <c r="I125" s="2">
        <f t="shared" ref="I125:I188" si="29">F125*J124</f>
        <v>26430.532080525401</v>
      </c>
      <c r="J125" s="3">
        <f t="shared" si="13"/>
        <v>2.922638021983966E-2</v>
      </c>
      <c r="K125" s="2">
        <f t="shared" ref="K125:K188" si="30">F125*L124</f>
        <v>45609.364393735326</v>
      </c>
      <c r="L125" s="3">
        <f t="shared" ref="L125:L188" si="31">K125/F125</f>
        <v>5.0433968612334776E-2</v>
      </c>
      <c r="M125" s="2">
        <f t="shared" ref="M125:M188" si="32">F125*N124</f>
        <v>103185.42264533116</v>
      </c>
      <c r="N125" s="3">
        <f t="shared" ref="N125:N188" si="33">M125/F125</f>
        <v>0.11410047993696514</v>
      </c>
      <c r="O125" s="2">
        <f t="shared" ref="O125:O188" si="34">F125*P124</f>
        <v>238896.94842555397</v>
      </c>
      <c r="P125" s="3">
        <f t="shared" ref="P125:P188" si="35">O125/F125</f>
        <v>0.26416770675567391</v>
      </c>
    </row>
    <row r="126" spans="1:16" x14ac:dyDescent="0.25">
      <c r="A126" s="5" t="s">
        <v>24</v>
      </c>
      <c r="B126" s="4">
        <v>42102</v>
      </c>
      <c r="C126" s="2">
        <v>-50000</v>
      </c>
      <c r="D126" s="2">
        <f t="shared" si="15"/>
        <v>228952.2</v>
      </c>
      <c r="E126" s="2">
        <f>E125+50000</f>
        <v>675386</v>
      </c>
      <c r="F126" s="7">
        <f t="shared" si="12"/>
        <v>904338.2</v>
      </c>
      <c r="G126" s="2">
        <f t="shared" si="28"/>
        <v>490215.93245485408</v>
      </c>
      <c r="H126" s="3">
        <f t="shared" si="16"/>
        <v>0.5420714644751865</v>
      </c>
      <c r="I126" s="2">
        <f t="shared" si="29"/>
        <v>26430.532080525401</v>
      </c>
      <c r="J126" s="3">
        <f t="shared" si="13"/>
        <v>2.922638021983966E-2</v>
      </c>
      <c r="K126" s="2">
        <f t="shared" si="30"/>
        <v>45609.364393735326</v>
      </c>
      <c r="L126" s="3">
        <f t="shared" si="31"/>
        <v>5.0433968612334776E-2</v>
      </c>
      <c r="M126" s="2">
        <f t="shared" si="32"/>
        <v>103185.42264533116</v>
      </c>
      <c r="N126" s="3">
        <f t="shared" si="33"/>
        <v>0.11410047993696514</v>
      </c>
      <c r="O126" s="2">
        <f t="shared" si="34"/>
        <v>238896.94842555397</v>
      </c>
      <c r="P126" s="3">
        <f t="shared" si="35"/>
        <v>0.26416770675567391</v>
      </c>
    </row>
    <row r="127" spans="1:16" x14ac:dyDescent="0.25">
      <c r="A127" s="5" t="s">
        <v>22</v>
      </c>
      <c r="B127" s="4">
        <v>42104</v>
      </c>
      <c r="C127" s="2">
        <v>-2245.5</v>
      </c>
      <c r="D127" s="2">
        <f t="shared" si="15"/>
        <v>226706.7</v>
      </c>
      <c r="E127" s="2">
        <f>E126+2245.5</f>
        <v>677631.5</v>
      </c>
      <c r="F127" s="7">
        <f t="shared" si="12"/>
        <v>904338.2</v>
      </c>
      <c r="G127" s="2">
        <f t="shared" si="28"/>
        <v>490215.93245485408</v>
      </c>
      <c r="H127" s="3">
        <f t="shared" si="16"/>
        <v>0.5420714644751865</v>
      </c>
      <c r="I127" s="2">
        <f t="shared" si="29"/>
        <v>26430.532080525401</v>
      </c>
      <c r="J127" s="3">
        <f t="shared" si="13"/>
        <v>2.922638021983966E-2</v>
      </c>
      <c r="K127" s="2">
        <f t="shared" si="30"/>
        <v>45609.364393735326</v>
      </c>
      <c r="L127" s="3">
        <f t="shared" si="31"/>
        <v>5.0433968612334776E-2</v>
      </c>
      <c r="M127" s="2">
        <f t="shared" si="32"/>
        <v>103185.42264533116</v>
      </c>
      <c r="N127" s="3">
        <f t="shared" si="33"/>
        <v>0.11410047993696514</v>
      </c>
      <c r="O127" s="2">
        <f t="shared" si="34"/>
        <v>238896.94842555397</v>
      </c>
      <c r="P127" s="3">
        <f t="shared" si="35"/>
        <v>0.26416770675567391</v>
      </c>
    </row>
    <row r="128" spans="1:16" x14ac:dyDescent="0.25">
      <c r="A128" s="5" t="s">
        <v>24</v>
      </c>
      <c r="B128" s="4">
        <v>42122</v>
      </c>
      <c r="C128" s="2">
        <v>-100</v>
      </c>
      <c r="D128" s="2">
        <f t="shared" si="15"/>
        <v>226606.7</v>
      </c>
      <c r="E128" s="2">
        <f>E127</f>
        <v>677631.5</v>
      </c>
      <c r="F128" s="7">
        <f t="shared" si="12"/>
        <v>904238.2</v>
      </c>
      <c r="G128" s="2">
        <f t="shared" si="28"/>
        <v>490161.72530840657</v>
      </c>
      <c r="H128" s="3">
        <f t="shared" si="16"/>
        <v>0.5420714644751865</v>
      </c>
      <c r="I128" s="2">
        <f t="shared" si="29"/>
        <v>26427.609442503417</v>
      </c>
      <c r="J128" s="3">
        <f t="shared" si="13"/>
        <v>2.922638021983966E-2</v>
      </c>
      <c r="K128" s="2">
        <f t="shared" si="30"/>
        <v>45604.320996874092</v>
      </c>
      <c r="L128" s="3">
        <f t="shared" si="31"/>
        <v>5.0433968612334776E-2</v>
      </c>
      <c r="M128" s="2">
        <f t="shared" si="32"/>
        <v>103174.01259733747</v>
      </c>
      <c r="N128" s="3">
        <f t="shared" si="33"/>
        <v>0.11410047993696514</v>
      </c>
      <c r="O128" s="2">
        <f t="shared" si="34"/>
        <v>238870.5316548784</v>
      </c>
      <c r="P128" s="3">
        <f t="shared" si="35"/>
        <v>0.26416770675567391</v>
      </c>
    </row>
    <row r="129" spans="1:16" x14ac:dyDescent="0.25">
      <c r="A129" s="5" t="s">
        <v>25</v>
      </c>
      <c r="B129" s="4">
        <v>42129</v>
      </c>
      <c r="C129" s="2">
        <v>2245.5</v>
      </c>
      <c r="D129" s="2">
        <f t="shared" si="15"/>
        <v>228852.2</v>
      </c>
      <c r="E129" s="2">
        <f>E128</f>
        <v>677631.5</v>
      </c>
      <c r="F129" s="7">
        <f t="shared" si="12"/>
        <v>906483.7</v>
      </c>
      <c r="G129" s="2">
        <f t="shared" si="28"/>
        <v>491378.94678188558</v>
      </c>
      <c r="H129" s="3">
        <f t="shared" si="16"/>
        <v>0.5420714644751865</v>
      </c>
      <c r="I129" s="2">
        <f t="shared" si="29"/>
        <v>26493.237279287066</v>
      </c>
      <c r="J129" s="3">
        <f t="shared" si="13"/>
        <v>2.922638021983966E-2</v>
      </c>
      <c r="K129" s="2">
        <f t="shared" si="30"/>
        <v>45717.570473393091</v>
      </c>
      <c r="L129" s="3">
        <f t="shared" si="31"/>
        <v>5.0433968612334776E-2</v>
      </c>
      <c r="M129" s="2">
        <f t="shared" si="32"/>
        <v>103430.22522503592</v>
      </c>
      <c r="N129" s="3">
        <f t="shared" si="33"/>
        <v>0.11410047993696514</v>
      </c>
      <c r="O129" s="2">
        <f t="shared" si="34"/>
        <v>239463.72024039828</v>
      </c>
      <c r="P129" s="3">
        <f t="shared" si="35"/>
        <v>0.26416770675567391</v>
      </c>
    </row>
    <row r="130" spans="1:16" x14ac:dyDescent="0.25">
      <c r="A130" s="5" t="s">
        <v>19</v>
      </c>
      <c r="B130" s="4">
        <v>42129</v>
      </c>
      <c r="C130" s="2">
        <v>0.22</v>
      </c>
      <c r="D130" s="2">
        <f t="shared" si="15"/>
        <v>228852.42</v>
      </c>
      <c r="E130" s="2">
        <f>E129</f>
        <v>677631.5</v>
      </c>
      <c r="F130" s="7">
        <f t="shared" si="12"/>
        <v>906483.92</v>
      </c>
      <c r="G130" s="2">
        <f t="shared" si="28"/>
        <v>491379.06603760784</v>
      </c>
      <c r="H130" s="3">
        <f t="shared" si="16"/>
        <v>0.5420714644751865</v>
      </c>
      <c r="I130" s="2">
        <f t="shared" si="29"/>
        <v>26493.243709090719</v>
      </c>
      <c r="J130" s="3">
        <f t="shared" si="13"/>
        <v>2.922638021983966E-2</v>
      </c>
      <c r="K130" s="2">
        <f t="shared" si="30"/>
        <v>45717.58156886619</v>
      </c>
      <c r="L130" s="3">
        <f t="shared" si="31"/>
        <v>5.0433968612334776E-2</v>
      </c>
      <c r="M130" s="2">
        <f t="shared" si="32"/>
        <v>103430.25032714152</v>
      </c>
      <c r="N130" s="3">
        <f t="shared" si="33"/>
        <v>0.11410047993696514</v>
      </c>
      <c r="O130" s="2">
        <f t="shared" si="34"/>
        <v>239463.77835729378</v>
      </c>
      <c r="P130" s="3">
        <f t="shared" si="35"/>
        <v>0.26416770675567391</v>
      </c>
    </row>
    <row r="131" spans="1:16" x14ac:dyDescent="0.25">
      <c r="A131" s="5" t="s">
        <v>22</v>
      </c>
      <c r="B131" s="4">
        <v>42135</v>
      </c>
      <c r="C131" s="2">
        <v>-2245.5</v>
      </c>
      <c r="D131" s="2">
        <f t="shared" si="15"/>
        <v>226606.92</v>
      </c>
      <c r="E131" s="2">
        <f>E130+2245.5</f>
        <v>679877</v>
      </c>
      <c r="F131" s="7">
        <f t="shared" si="12"/>
        <v>906483.92</v>
      </c>
      <c r="G131" s="2">
        <f t="shared" si="28"/>
        <v>491379.06603760784</v>
      </c>
      <c r="H131" s="3">
        <f t="shared" si="16"/>
        <v>0.5420714644751865</v>
      </c>
      <c r="I131" s="2">
        <f t="shared" si="29"/>
        <v>26493.243709090719</v>
      </c>
      <c r="J131" s="3">
        <f t="shared" si="13"/>
        <v>2.922638021983966E-2</v>
      </c>
      <c r="K131" s="2">
        <f t="shared" si="30"/>
        <v>45717.58156886619</v>
      </c>
      <c r="L131" s="3">
        <f t="shared" si="31"/>
        <v>5.0433968612334776E-2</v>
      </c>
      <c r="M131" s="2">
        <f t="shared" si="32"/>
        <v>103430.25032714152</v>
      </c>
      <c r="N131" s="3">
        <f t="shared" si="33"/>
        <v>0.11410047993696514</v>
      </c>
      <c r="O131" s="2">
        <f t="shared" si="34"/>
        <v>239463.77835729378</v>
      </c>
      <c r="P131" s="3">
        <f t="shared" si="35"/>
        <v>0.26416770675567391</v>
      </c>
    </row>
    <row r="132" spans="1:16" x14ac:dyDescent="0.25">
      <c r="A132" s="5" t="s">
        <v>25</v>
      </c>
      <c r="B132" s="4">
        <v>42158</v>
      </c>
      <c r="C132" s="2">
        <v>2245.5</v>
      </c>
      <c r="D132" s="2">
        <f t="shared" si="15"/>
        <v>228852.42</v>
      </c>
      <c r="E132" s="2">
        <f>E131</f>
        <v>679877</v>
      </c>
      <c r="F132" s="7">
        <f t="shared" ref="F132:F195" si="36">D132+E132</f>
        <v>908729.42</v>
      </c>
      <c r="G132" s="2">
        <f t="shared" si="28"/>
        <v>492596.28751108685</v>
      </c>
      <c r="H132" s="3">
        <f t="shared" si="16"/>
        <v>0.5420714644751865</v>
      </c>
      <c r="I132" s="2">
        <f t="shared" si="29"/>
        <v>26558.871545874368</v>
      </c>
      <c r="J132" s="3">
        <f t="shared" ref="J132:J195" si="37">I132/F132</f>
        <v>2.922638021983966E-2</v>
      </c>
      <c r="K132" s="2">
        <f t="shared" si="30"/>
        <v>45830.831045385188</v>
      </c>
      <c r="L132" s="3">
        <f t="shared" si="31"/>
        <v>5.0433968612334776E-2</v>
      </c>
      <c r="M132" s="2">
        <f t="shared" si="32"/>
        <v>103686.46295483997</v>
      </c>
      <c r="N132" s="3">
        <f t="shared" si="33"/>
        <v>0.11410047993696514</v>
      </c>
      <c r="O132" s="2">
        <f t="shared" si="34"/>
        <v>240056.96694281365</v>
      </c>
      <c r="P132" s="3">
        <f t="shared" si="35"/>
        <v>0.26416770675567391</v>
      </c>
    </row>
    <row r="133" spans="1:16" x14ac:dyDescent="0.25">
      <c r="A133" s="5" t="s">
        <v>19</v>
      </c>
      <c r="B133" s="4">
        <v>42160</v>
      </c>
      <c r="C133" s="2">
        <v>0.09</v>
      </c>
      <c r="D133" s="2">
        <f t="shared" ref="D133:D196" si="38">D132+C133</f>
        <v>228852.51</v>
      </c>
      <c r="E133" s="2">
        <f>E132</f>
        <v>679877</v>
      </c>
      <c r="F133" s="7">
        <f t="shared" si="36"/>
        <v>908729.51</v>
      </c>
      <c r="G133" s="2">
        <f t="shared" si="28"/>
        <v>492596.33629751863</v>
      </c>
      <c r="H133" s="3">
        <f t="shared" si="16"/>
        <v>0.5420714644751865</v>
      </c>
      <c r="I133" s="2">
        <f t="shared" si="29"/>
        <v>26558.874176248588</v>
      </c>
      <c r="J133" s="3">
        <f t="shared" si="37"/>
        <v>2.922638021983966E-2</v>
      </c>
      <c r="K133" s="2">
        <f t="shared" si="30"/>
        <v>45830.835584442364</v>
      </c>
      <c r="L133" s="3">
        <f t="shared" si="31"/>
        <v>5.0433968612334776E-2</v>
      </c>
      <c r="M133" s="2">
        <f t="shared" si="32"/>
        <v>103686.47322388316</v>
      </c>
      <c r="N133" s="3">
        <f t="shared" si="33"/>
        <v>0.11410047993696514</v>
      </c>
      <c r="O133" s="2">
        <f t="shared" si="34"/>
        <v>240056.99071790726</v>
      </c>
      <c r="P133" s="3">
        <f t="shared" si="35"/>
        <v>0.26416770675567391</v>
      </c>
    </row>
    <row r="134" spans="1:16" x14ac:dyDescent="0.25">
      <c r="A134" s="5" t="s">
        <v>22</v>
      </c>
      <c r="B134" s="4">
        <v>42165</v>
      </c>
      <c r="C134" s="2">
        <v>-2245.5</v>
      </c>
      <c r="D134" s="2">
        <f t="shared" si="38"/>
        <v>226607.01</v>
      </c>
      <c r="E134" s="2">
        <f>E133+2245.5</f>
        <v>682122.5</v>
      </c>
      <c r="F134" s="7">
        <f t="shared" si="36"/>
        <v>908729.51</v>
      </c>
      <c r="G134" s="2">
        <f t="shared" si="28"/>
        <v>492596.33629751863</v>
      </c>
      <c r="H134" s="3">
        <f t="shared" ref="H134:H197" si="39">G134/F134</f>
        <v>0.5420714644751865</v>
      </c>
      <c r="I134" s="2">
        <f t="shared" si="29"/>
        <v>26558.874176248588</v>
      </c>
      <c r="J134" s="3">
        <f t="shared" si="37"/>
        <v>2.922638021983966E-2</v>
      </c>
      <c r="K134" s="2">
        <f t="shared" si="30"/>
        <v>45830.835584442364</v>
      </c>
      <c r="L134" s="3">
        <f t="shared" si="31"/>
        <v>5.0433968612334776E-2</v>
      </c>
      <c r="M134" s="2">
        <f t="shared" si="32"/>
        <v>103686.47322388316</v>
      </c>
      <c r="N134" s="3">
        <f t="shared" si="33"/>
        <v>0.11410047993696514</v>
      </c>
      <c r="O134" s="2">
        <f t="shared" si="34"/>
        <v>240056.99071790726</v>
      </c>
      <c r="P134" s="3">
        <f t="shared" si="35"/>
        <v>0.26416770675567391</v>
      </c>
    </row>
    <row r="135" spans="1:16" x14ac:dyDescent="0.25">
      <c r="A135" s="5" t="s">
        <v>19</v>
      </c>
      <c r="B135" s="4">
        <v>42170</v>
      </c>
      <c r="C135" s="2">
        <v>0.02</v>
      </c>
      <c r="D135" s="2">
        <f t="shared" si="38"/>
        <v>226607.03</v>
      </c>
      <c r="E135" s="2">
        <f>E134</f>
        <v>682122.5</v>
      </c>
      <c r="F135" s="7">
        <f t="shared" si="36"/>
        <v>908729.53</v>
      </c>
      <c r="G135" s="2">
        <f t="shared" si="28"/>
        <v>492596.34713894792</v>
      </c>
      <c r="H135" s="3">
        <f t="shared" si="39"/>
        <v>0.5420714644751865</v>
      </c>
      <c r="I135" s="2">
        <f t="shared" si="29"/>
        <v>26558.874760776191</v>
      </c>
      <c r="J135" s="3">
        <f t="shared" si="37"/>
        <v>2.922638021983966E-2</v>
      </c>
      <c r="K135" s="2">
        <f t="shared" si="30"/>
        <v>45830.836593121734</v>
      </c>
      <c r="L135" s="3">
        <f t="shared" si="31"/>
        <v>5.0433968612334776E-2</v>
      </c>
      <c r="M135" s="2">
        <f t="shared" si="32"/>
        <v>103686.47550589275</v>
      </c>
      <c r="N135" s="3">
        <f t="shared" si="33"/>
        <v>0.11410047993696514</v>
      </c>
      <c r="O135" s="2">
        <f t="shared" si="34"/>
        <v>240056.9960012614</v>
      </c>
      <c r="P135" s="3">
        <f t="shared" si="35"/>
        <v>0.26416770675567391</v>
      </c>
    </row>
    <row r="136" spans="1:16" x14ac:dyDescent="0.25">
      <c r="A136" s="5" t="s">
        <v>19</v>
      </c>
      <c r="B136" s="4">
        <v>42186</v>
      </c>
      <c r="C136" s="2">
        <v>0.18</v>
      </c>
      <c r="D136" s="2">
        <f t="shared" si="38"/>
        <v>226607.21</v>
      </c>
      <c r="E136" s="2">
        <f>E135</f>
        <v>682122.5</v>
      </c>
      <c r="F136" s="7">
        <f t="shared" si="36"/>
        <v>908729.71</v>
      </c>
      <c r="G136" s="2">
        <f t="shared" si="28"/>
        <v>492596.44471181149</v>
      </c>
      <c r="H136" s="3">
        <f t="shared" si="39"/>
        <v>0.5420714644751865</v>
      </c>
      <c r="I136" s="2">
        <f t="shared" si="29"/>
        <v>26558.88002152463</v>
      </c>
      <c r="J136" s="3">
        <f t="shared" si="37"/>
        <v>2.922638021983966E-2</v>
      </c>
      <c r="K136" s="2">
        <f t="shared" si="30"/>
        <v>45830.845671236078</v>
      </c>
      <c r="L136" s="3">
        <f t="shared" si="31"/>
        <v>5.0433968612334776E-2</v>
      </c>
      <c r="M136" s="2">
        <f t="shared" si="32"/>
        <v>103686.49604397915</v>
      </c>
      <c r="N136" s="3">
        <f t="shared" si="33"/>
        <v>0.11410047993696514</v>
      </c>
      <c r="O136" s="2">
        <f t="shared" si="34"/>
        <v>240057.04355144859</v>
      </c>
      <c r="P136" s="3">
        <f t="shared" si="35"/>
        <v>0.26416770675567391</v>
      </c>
    </row>
    <row r="137" spans="1:16" x14ac:dyDescent="0.25">
      <c r="A137" s="5" t="s">
        <v>25</v>
      </c>
      <c r="B137" s="4">
        <v>42192</v>
      </c>
      <c r="C137" s="2">
        <v>2245.5</v>
      </c>
      <c r="D137" s="2">
        <f t="shared" si="38"/>
        <v>228852.71</v>
      </c>
      <c r="E137" s="2">
        <f>E136</f>
        <v>682122.5</v>
      </c>
      <c r="F137" s="7">
        <f t="shared" si="36"/>
        <v>910975.21</v>
      </c>
      <c r="G137" s="2">
        <f t="shared" si="28"/>
        <v>493813.66618529055</v>
      </c>
      <c r="H137" s="3">
        <f t="shared" si="39"/>
        <v>0.5420714644751865</v>
      </c>
      <c r="I137" s="2">
        <f t="shared" si="29"/>
        <v>26624.50785830828</v>
      </c>
      <c r="J137" s="3">
        <f t="shared" si="37"/>
        <v>2.922638021983966E-2</v>
      </c>
      <c r="K137" s="2">
        <f t="shared" si="30"/>
        <v>45944.095147755077</v>
      </c>
      <c r="L137" s="3">
        <f t="shared" si="31"/>
        <v>5.0433968612334776E-2</v>
      </c>
      <c r="M137" s="2">
        <f t="shared" si="32"/>
        <v>103942.7086716776</v>
      </c>
      <c r="N137" s="3">
        <f t="shared" si="33"/>
        <v>0.11410047993696514</v>
      </c>
      <c r="O137" s="2">
        <f t="shared" si="34"/>
        <v>240650.23213696847</v>
      </c>
      <c r="P137" s="3">
        <f t="shared" si="35"/>
        <v>0.26416770675567391</v>
      </c>
    </row>
    <row r="138" spans="1:16" x14ac:dyDescent="0.25">
      <c r="A138" s="5" t="s">
        <v>19</v>
      </c>
      <c r="B138" s="4">
        <v>42217</v>
      </c>
      <c r="C138" s="2">
        <v>0.73</v>
      </c>
      <c r="D138" s="2">
        <f t="shared" si="38"/>
        <v>228853.44</v>
      </c>
      <c r="E138" s="2">
        <f>E137</f>
        <v>682122.5</v>
      </c>
      <c r="F138" s="7">
        <f t="shared" si="36"/>
        <v>910975.94</v>
      </c>
      <c r="G138" s="2">
        <f t="shared" si="28"/>
        <v>493814.06189745961</v>
      </c>
      <c r="H138" s="3">
        <f t="shared" si="39"/>
        <v>0.5420714644751865</v>
      </c>
      <c r="I138" s="2">
        <f t="shared" si="29"/>
        <v>26624.529193565839</v>
      </c>
      <c r="J138" s="3">
        <f t="shared" si="37"/>
        <v>2.922638021983966E-2</v>
      </c>
      <c r="K138" s="2">
        <f t="shared" si="30"/>
        <v>45944.131964552165</v>
      </c>
      <c r="L138" s="3">
        <f t="shared" si="31"/>
        <v>5.0433968612334776E-2</v>
      </c>
      <c r="M138" s="2">
        <f t="shared" si="32"/>
        <v>103942.79196502795</v>
      </c>
      <c r="N138" s="3">
        <f t="shared" si="33"/>
        <v>0.11410047993696514</v>
      </c>
      <c r="O138" s="2">
        <f t="shared" si="34"/>
        <v>240650.42497939439</v>
      </c>
      <c r="P138" s="3">
        <f t="shared" si="35"/>
        <v>0.26416770675567391</v>
      </c>
    </row>
    <row r="139" spans="1:16" x14ac:dyDescent="0.25">
      <c r="A139" s="5" t="s">
        <v>25</v>
      </c>
      <c r="B139" s="4">
        <v>42219</v>
      </c>
      <c r="C139" s="2">
        <v>2245.5</v>
      </c>
      <c r="D139" s="2">
        <f t="shared" si="38"/>
        <v>231098.94</v>
      </c>
      <c r="E139" s="2">
        <f>E138</f>
        <v>682122.5</v>
      </c>
      <c r="F139" s="7">
        <f t="shared" si="36"/>
        <v>913221.44</v>
      </c>
      <c r="G139" s="2">
        <f t="shared" si="28"/>
        <v>495031.28337093862</v>
      </c>
      <c r="H139" s="3">
        <f t="shared" si="39"/>
        <v>0.5420714644751865</v>
      </c>
      <c r="I139" s="2">
        <f t="shared" si="29"/>
        <v>26690.157030349488</v>
      </c>
      <c r="J139" s="3">
        <f t="shared" si="37"/>
        <v>2.922638021983966E-2</v>
      </c>
      <c r="K139" s="2">
        <f t="shared" si="30"/>
        <v>46057.381441071164</v>
      </c>
      <c r="L139" s="3">
        <f t="shared" si="31"/>
        <v>5.0433968612334776E-2</v>
      </c>
      <c r="M139" s="2">
        <f t="shared" si="32"/>
        <v>104199.0045927264</v>
      </c>
      <c r="N139" s="3">
        <f t="shared" si="33"/>
        <v>0.11410047993696514</v>
      </c>
      <c r="O139" s="2">
        <f t="shared" si="34"/>
        <v>241243.61356491424</v>
      </c>
      <c r="P139" s="3">
        <f t="shared" si="35"/>
        <v>0.26416770675567391</v>
      </c>
    </row>
    <row r="140" spans="1:16" x14ac:dyDescent="0.25">
      <c r="A140" s="5" t="s">
        <v>22</v>
      </c>
      <c r="B140" s="4">
        <v>42226</v>
      </c>
      <c r="C140" s="2">
        <v>-2245.5</v>
      </c>
      <c r="D140" s="2">
        <f t="shared" si="38"/>
        <v>228853.44</v>
      </c>
      <c r="E140" s="2">
        <f>E139+2245.5</f>
        <v>684368</v>
      </c>
      <c r="F140" s="7">
        <f t="shared" si="36"/>
        <v>913221.44</v>
      </c>
      <c r="G140" s="2">
        <f t="shared" si="28"/>
        <v>495031.28337093862</v>
      </c>
      <c r="H140" s="3">
        <f t="shared" si="39"/>
        <v>0.5420714644751865</v>
      </c>
      <c r="I140" s="2">
        <f t="shared" si="29"/>
        <v>26690.157030349488</v>
      </c>
      <c r="J140" s="3">
        <f t="shared" si="37"/>
        <v>2.922638021983966E-2</v>
      </c>
      <c r="K140" s="2">
        <f t="shared" si="30"/>
        <v>46057.381441071164</v>
      </c>
      <c r="L140" s="3">
        <f t="shared" si="31"/>
        <v>5.0433968612334776E-2</v>
      </c>
      <c r="M140" s="2">
        <f t="shared" si="32"/>
        <v>104199.0045927264</v>
      </c>
      <c r="N140" s="3">
        <f t="shared" si="33"/>
        <v>0.11410047993696514</v>
      </c>
      <c r="O140" s="2">
        <f t="shared" si="34"/>
        <v>241243.61356491424</v>
      </c>
      <c r="P140" s="3">
        <f t="shared" si="35"/>
        <v>0.26416770675567391</v>
      </c>
    </row>
    <row r="141" spans="1:16" x14ac:dyDescent="0.25">
      <c r="A141" s="5" t="s">
        <v>28</v>
      </c>
      <c r="B141" s="4">
        <v>42237</v>
      </c>
      <c r="C141" s="2">
        <v>59973.54</v>
      </c>
      <c r="D141" s="2">
        <f t="shared" si="38"/>
        <v>288826.98</v>
      </c>
      <c r="E141" s="2">
        <f>E140-59973.54</f>
        <v>624394.46</v>
      </c>
      <c r="F141" s="7">
        <f t="shared" si="36"/>
        <v>913221.44</v>
      </c>
      <c r="G141" s="2">
        <f t="shared" si="28"/>
        <v>495031.28337093862</v>
      </c>
      <c r="H141" s="3">
        <f t="shared" si="39"/>
        <v>0.5420714644751865</v>
      </c>
      <c r="I141" s="2">
        <f t="shared" si="29"/>
        <v>26690.157030349488</v>
      </c>
      <c r="J141" s="3">
        <f t="shared" si="37"/>
        <v>2.922638021983966E-2</v>
      </c>
      <c r="K141" s="2">
        <f t="shared" si="30"/>
        <v>46057.381441071164</v>
      </c>
      <c r="L141" s="3">
        <f t="shared" si="31"/>
        <v>5.0433968612334776E-2</v>
      </c>
      <c r="M141" s="2">
        <f t="shared" si="32"/>
        <v>104199.0045927264</v>
      </c>
      <c r="N141" s="3">
        <f t="shared" si="33"/>
        <v>0.11410047993696514</v>
      </c>
      <c r="O141" s="2">
        <f t="shared" si="34"/>
        <v>241243.61356491424</v>
      </c>
      <c r="P141" s="3">
        <f t="shared" si="35"/>
        <v>0.26416770675567391</v>
      </c>
    </row>
    <row r="142" spans="1:16" x14ac:dyDescent="0.25">
      <c r="A142" s="5" t="s">
        <v>19</v>
      </c>
      <c r="B142" s="4">
        <v>42248</v>
      </c>
      <c r="C142" s="2">
        <v>5.44</v>
      </c>
      <c r="D142" s="2">
        <f t="shared" si="38"/>
        <v>288832.42</v>
      </c>
      <c r="E142" s="2">
        <f>E141</f>
        <v>624394.46</v>
      </c>
      <c r="F142" s="7">
        <f t="shared" si="36"/>
        <v>913226.87999999989</v>
      </c>
      <c r="G142" s="2">
        <f t="shared" si="28"/>
        <v>495034.23223970534</v>
      </c>
      <c r="H142" s="3">
        <f t="shared" si="39"/>
        <v>0.5420714644751865</v>
      </c>
      <c r="I142" s="2">
        <f t="shared" si="29"/>
        <v>26690.316021857885</v>
      </c>
      <c r="J142" s="3">
        <f t="shared" si="37"/>
        <v>2.922638021983966E-2</v>
      </c>
      <c r="K142" s="2">
        <f t="shared" si="30"/>
        <v>46057.655801860412</v>
      </c>
      <c r="L142" s="3">
        <f t="shared" si="31"/>
        <v>5.0433968612334776E-2</v>
      </c>
      <c r="M142" s="2">
        <f t="shared" si="32"/>
        <v>104199.62529933725</v>
      </c>
      <c r="N142" s="3">
        <f t="shared" si="33"/>
        <v>0.11410047993696512</v>
      </c>
      <c r="O142" s="2">
        <f t="shared" si="34"/>
        <v>241245.05063723898</v>
      </c>
      <c r="P142" s="3">
        <f t="shared" si="35"/>
        <v>0.26416770675567391</v>
      </c>
    </row>
    <row r="143" spans="1:16" x14ac:dyDescent="0.25">
      <c r="A143" s="5" t="s">
        <v>25</v>
      </c>
      <c r="B143" s="4">
        <v>42250</v>
      </c>
      <c r="C143" s="2">
        <v>2245.5</v>
      </c>
      <c r="D143" s="2">
        <f t="shared" si="38"/>
        <v>291077.92</v>
      </c>
      <c r="E143" s="2">
        <f>E142</f>
        <v>624394.46</v>
      </c>
      <c r="F143" s="7">
        <f t="shared" si="36"/>
        <v>915472.37999999989</v>
      </c>
      <c r="G143" s="2">
        <f t="shared" si="28"/>
        <v>496251.4537131844</v>
      </c>
      <c r="H143" s="3">
        <f t="shared" si="39"/>
        <v>0.5420714644751865</v>
      </c>
      <c r="I143" s="2">
        <f t="shared" si="29"/>
        <v>26755.943858641534</v>
      </c>
      <c r="J143" s="3">
        <f t="shared" si="37"/>
        <v>2.922638021983966E-2</v>
      </c>
      <c r="K143" s="2">
        <f t="shared" si="30"/>
        <v>46170.90527837941</v>
      </c>
      <c r="L143" s="3">
        <f t="shared" si="31"/>
        <v>5.0433968612334776E-2</v>
      </c>
      <c r="M143" s="2">
        <f t="shared" si="32"/>
        <v>104455.8379270357</v>
      </c>
      <c r="N143" s="3">
        <f t="shared" si="33"/>
        <v>0.11410047993696512</v>
      </c>
      <c r="O143" s="2">
        <f t="shared" si="34"/>
        <v>241838.23922275886</v>
      </c>
      <c r="P143" s="3">
        <f t="shared" si="35"/>
        <v>0.26416770675567391</v>
      </c>
    </row>
    <row r="144" spans="1:16" x14ac:dyDescent="0.25">
      <c r="A144" s="5" t="s">
        <v>22</v>
      </c>
      <c r="B144" s="4">
        <v>42257</v>
      </c>
      <c r="C144" s="2">
        <v>-2245.5</v>
      </c>
      <c r="D144" s="2">
        <f t="shared" si="38"/>
        <v>288832.42</v>
      </c>
      <c r="E144" s="2">
        <f>E143+2245.5</f>
        <v>626639.96</v>
      </c>
      <c r="F144" s="7">
        <f t="shared" si="36"/>
        <v>915472.37999999989</v>
      </c>
      <c r="G144" s="2">
        <f t="shared" si="28"/>
        <v>496251.4537131844</v>
      </c>
      <c r="H144" s="3">
        <f t="shared" si="39"/>
        <v>0.5420714644751865</v>
      </c>
      <c r="I144" s="2">
        <f t="shared" si="29"/>
        <v>26755.943858641534</v>
      </c>
      <c r="J144" s="3">
        <f t="shared" si="37"/>
        <v>2.922638021983966E-2</v>
      </c>
      <c r="K144" s="2">
        <f t="shared" si="30"/>
        <v>46170.90527837941</v>
      </c>
      <c r="L144" s="3">
        <f t="shared" si="31"/>
        <v>5.0433968612334776E-2</v>
      </c>
      <c r="M144" s="2">
        <f t="shared" si="32"/>
        <v>104455.8379270357</v>
      </c>
      <c r="N144" s="3">
        <f t="shared" si="33"/>
        <v>0.11410047993696512</v>
      </c>
      <c r="O144" s="2">
        <f t="shared" si="34"/>
        <v>241838.23922275886</v>
      </c>
      <c r="P144" s="3">
        <f t="shared" si="35"/>
        <v>0.26416770675567391</v>
      </c>
    </row>
    <row r="145" spans="1:16" x14ac:dyDescent="0.25">
      <c r="A145" s="5" t="s">
        <v>19</v>
      </c>
      <c r="B145" s="4">
        <v>42278</v>
      </c>
      <c r="C145" s="2">
        <v>13.22</v>
      </c>
      <c r="D145" s="2">
        <f t="shared" si="38"/>
        <v>288845.63999999996</v>
      </c>
      <c r="E145" s="2">
        <f>E144</f>
        <v>626639.96</v>
      </c>
      <c r="F145" s="7">
        <f t="shared" si="36"/>
        <v>915485.59999999986</v>
      </c>
      <c r="G145" s="2">
        <f t="shared" si="28"/>
        <v>496258.61989794474</v>
      </c>
      <c r="H145" s="3">
        <f t="shared" si="39"/>
        <v>0.5420714644751865</v>
      </c>
      <c r="I145" s="2">
        <f t="shared" si="29"/>
        <v>26756.330231388038</v>
      </c>
      <c r="J145" s="3">
        <f t="shared" si="37"/>
        <v>2.922638021983966E-2</v>
      </c>
      <c r="K145" s="2">
        <f t="shared" si="30"/>
        <v>46171.572015444464</v>
      </c>
      <c r="L145" s="3">
        <f t="shared" si="31"/>
        <v>5.0433968612334776E-2</v>
      </c>
      <c r="M145" s="2">
        <f t="shared" si="32"/>
        <v>104457.34633538045</v>
      </c>
      <c r="N145" s="3">
        <f t="shared" si="33"/>
        <v>0.11410047993696512</v>
      </c>
      <c r="O145" s="2">
        <f t="shared" si="34"/>
        <v>241841.73151984214</v>
      </c>
      <c r="P145" s="3">
        <f t="shared" si="35"/>
        <v>0.26416770675567391</v>
      </c>
    </row>
    <row r="146" spans="1:16" x14ac:dyDescent="0.25">
      <c r="A146" s="5" t="s">
        <v>25</v>
      </c>
      <c r="B146" s="4">
        <v>42282</v>
      </c>
      <c r="C146" s="2">
        <v>2245.5</v>
      </c>
      <c r="D146" s="2">
        <f t="shared" si="38"/>
        <v>291091.13999999996</v>
      </c>
      <c r="E146" s="2">
        <f>E145</f>
        <v>626639.96</v>
      </c>
      <c r="F146" s="7">
        <f t="shared" si="36"/>
        <v>917731.09999999986</v>
      </c>
      <c r="G146" s="2">
        <f t="shared" si="28"/>
        <v>497475.84137142374</v>
      </c>
      <c r="H146" s="3">
        <f t="shared" si="39"/>
        <v>0.5420714644751865</v>
      </c>
      <c r="I146" s="2">
        <f t="shared" si="29"/>
        <v>26821.958068171691</v>
      </c>
      <c r="J146" s="3">
        <f t="shared" si="37"/>
        <v>2.9226380219839664E-2</v>
      </c>
      <c r="K146" s="2">
        <f t="shared" si="30"/>
        <v>46284.821491963463</v>
      </c>
      <c r="L146" s="3">
        <f t="shared" si="31"/>
        <v>5.0433968612334776E-2</v>
      </c>
      <c r="M146" s="2">
        <f t="shared" si="32"/>
        <v>104713.55896307892</v>
      </c>
      <c r="N146" s="3">
        <f t="shared" si="33"/>
        <v>0.11410047993696512</v>
      </c>
      <c r="O146" s="2">
        <f t="shared" si="34"/>
        <v>242434.92010536202</v>
      </c>
      <c r="P146" s="3">
        <f t="shared" si="35"/>
        <v>0.26416770675567391</v>
      </c>
    </row>
    <row r="147" spans="1:16" x14ac:dyDescent="0.25">
      <c r="A147" s="5" t="s">
        <v>30</v>
      </c>
      <c r="B147" s="4">
        <v>42286</v>
      </c>
      <c r="C147" s="2">
        <v>-61500</v>
      </c>
      <c r="D147" s="2">
        <f t="shared" si="38"/>
        <v>229591.13999999996</v>
      </c>
      <c r="E147" s="2">
        <f>E146+61500</f>
        <v>688139.96</v>
      </c>
      <c r="F147" s="7">
        <f t="shared" si="36"/>
        <v>917731.09999999986</v>
      </c>
      <c r="G147" s="2">
        <f t="shared" si="28"/>
        <v>497475.84137142374</v>
      </c>
      <c r="H147" s="3">
        <f t="shared" si="39"/>
        <v>0.5420714644751865</v>
      </c>
      <c r="I147" s="2">
        <f t="shared" si="29"/>
        <v>26821.958068171691</v>
      </c>
      <c r="J147" s="3">
        <f t="shared" si="37"/>
        <v>2.9226380219839664E-2</v>
      </c>
      <c r="K147" s="2">
        <f t="shared" si="30"/>
        <v>46284.821491963463</v>
      </c>
      <c r="L147" s="3">
        <f t="shared" si="31"/>
        <v>5.0433968612334776E-2</v>
      </c>
      <c r="M147" s="2">
        <f t="shared" si="32"/>
        <v>104713.55896307892</v>
      </c>
      <c r="N147" s="3">
        <f t="shared" si="33"/>
        <v>0.11410047993696512</v>
      </c>
      <c r="O147" s="2">
        <f t="shared" si="34"/>
        <v>242434.92010536202</v>
      </c>
      <c r="P147" s="3">
        <f t="shared" si="35"/>
        <v>0.26416770675567391</v>
      </c>
    </row>
    <row r="148" spans="1:16" x14ac:dyDescent="0.25">
      <c r="A148" s="5" t="s">
        <v>22</v>
      </c>
      <c r="B148" s="4">
        <v>42289</v>
      </c>
      <c r="C148" s="2">
        <v>-2245.5</v>
      </c>
      <c r="D148" s="2">
        <f t="shared" si="38"/>
        <v>227345.63999999996</v>
      </c>
      <c r="E148" s="2">
        <f>E147+2245.5</f>
        <v>690385.46</v>
      </c>
      <c r="F148" s="7">
        <f t="shared" si="36"/>
        <v>917731.09999999986</v>
      </c>
      <c r="G148" s="2">
        <f t="shared" si="28"/>
        <v>497475.84137142374</v>
      </c>
      <c r="H148" s="3">
        <f t="shared" si="39"/>
        <v>0.5420714644751865</v>
      </c>
      <c r="I148" s="2">
        <f t="shared" si="29"/>
        <v>26821.958068171691</v>
      </c>
      <c r="J148" s="3">
        <f t="shared" si="37"/>
        <v>2.9226380219839664E-2</v>
      </c>
      <c r="K148" s="2">
        <f t="shared" si="30"/>
        <v>46284.821491963463</v>
      </c>
      <c r="L148" s="3">
        <f t="shared" si="31"/>
        <v>5.0433968612334776E-2</v>
      </c>
      <c r="M148" s="2">
        <f t="shared" si="32"/>
        <v>104713.55896307892</v>
      </c>
      <c r="N148" s="3">
        <f t="shared" si="33"/>
        <v>0.11410047993696512</v>
      </c>
      <c r="O148" s="2">
        <f t="shared" si="34"/>
        <v>242434.92010536202</v>
      </c>
      <c r="P148" s="3">
        <f t="shared" si="35"/>
        <v>0.26416770675567391</v>
      </c>
    </row>
    <row r="149" spans="1:16" x14ac:dyDescent="0.25">
      <c r="A149" s="5" t="s">
        <v>19</v>
      </c>
      <c r="B149" s="4">
        <v>42309</v>
      </c>
      <c r="C149" s="2">
        <v>3.97</v>
      </c>
      <c r="D149" s="2">
        <f t="shared" si="38"/>
        <v>227349.60999999996</v>
      </c>
      <c r="E149" s="2">
        <f>E148</f>
        <v>690385.46</v>
      </c>
      <c r="F149" s="7">
        <f t="shared" si="36"/>
        <v>917735.07</v>
      </c>
      <c r="G149" s="2">
        <f t="shared" si="28"/>
        <v>497477.99339513778</v>
      </c>
      <c r="H149" s="3">
        <f t="shared" si="39"/>
        <v>0.5420714644751865</v>
      </c>
      <c r="I149" s="2">
        <f t="shared" si="29"/>
        <v>26822.074096901168</v>
      </c>
      <c r="J149" s="3">
        <f t="shared" si="37"/>
        <v>2.9226380219839664E-2</v>
      </c>
      <c r="K149" s="2">
        <f t="shared" si="30"/>
        <v>46285.021714818853</v>
      </c>
      <c r="L149" s="3">
        <f t="shared" si="31"/>
        <v>5.0433968612334776E-2</v>
      </c>
      <c r="M149" s="2">
        <f t="shared" si="32"/>
        <v>104714.01194198428</v>
      </c>
      <c r="N149" s="3">
        <f t="shared" si="33"/>
        <v>0.11410047993696512</v>
      </c>
      <c r="O149" s="2">
        <f t="shared" si="34"/>
        <v>242435.96885115787</v>
      </c>
      <c r="P149" s="3">
        <f t="shared" si="35"/>
        <v>0.26416770675567391</v>
      </c>
    </row>
    <row r="150" spans="1:16" x14ac:dyDescent="0.25">
      <c r="A150" s="5" t="s">
        <v>25</v>
      </c>
      <c r="B150" s="4">
        <v>42311</v>
      </c>
      <c r="C150" s="2">
        <v>2245.5</v>
      </c>
      <c r="D150" s="2">
        <f t="shared" si="38"/>
        <v>229595.10999999996</v>
      </c>
      <c r="E150" s="2">
        <f>E149</f>
        <v>690385.46</v>
      </c>
      <c r="F150" s="7">
        <f t="shared" si="36"/>
        <v>919980.57</v>
      </c>
      <c r="G150" s="2">
        <f t="shared" si="28"/>
        <v>498695.21486861678</v>
      </c>
      <c r="H150" s="3">
        <f t="shared" si="39"/>
        <v>0.5420714644751865</v>
      </c>
      <c r="I150" s="2">
        <f t="shared" si="29"/>
        <v>26887.701933684817</v>
      </c>
      <c r="J150" s="3">
        <f t="shared" si="37"/>
        <v>2.9226380219839664E-2</v>
      </c>
      <c r="K150" s="2">
        <f t="shared" si="30"/>
        <v>46398.271191337852</v>
      </c>
      <c r="L150" s="3">
        <f t="shared" si="31"/>
        <v>5.0433968612334776E-2</v>
      </c>
      <c r="M150" s="2">
        <f t="shared" si="32"/>
        <v>104970.22456968273</v>
      </c>
      <c r="N150" s="3">
        <f t="shared" si="33"/>
        <v>0.11410047993696512</v>
      </c>
      <c r="O150" s="2">
        <f t="shared" si="34"/>
        <v>243029.15743667772</v>
      </c>
      <c r="P150" s="3">
        <f t="shared" si="35"/>
        <v>0.26416770675567391</v>
      </c>
    </row>
    <row r="151" spans="1:16" x14ac:dyDescent="0.25">
      <c r="A151" s="5" t="s">
        <v>22</v>
      </c>
      <c r="B151" s="4">
        <v>42318</v>
      </c>
      <c r="C151" s="2">
        <v>-2245.5</v>
      </c>
      <c r="D151" s="2">
        <f t="shared" si="38"/>
        <v>227349.60999999996</v>
      </c>
      <c r="E151" s="2">
        <f>E150+2245.5</f>
        <v>692630.96</v>
      </c>
      <c r="F151" s="7">
        <f t="shared" si="36"/>
        <v>919980.57</v>
      </c>
      <c r="G151" s="2">
        <f t="shared" si="28"/>
        <v>498695.21486861678</v>
      </c>
      <c r="H151" s="3">
        <f t="shared" si="39"/>
        <v>0.5420714644751865</v>
      </c>
      <c r="I151" s="2">
        <f t="shared" si="29"/>
        <v>26887.701933684817</v>
      </c>
      <c r="J151" s="3">
        <f t="shared" si="37"/>
        <v>2.9226380219839664E-2</v>
      </c>
      <c r="K151" s="2">
        <f t="shared" si="30"/>
        <v>46398.271191337852</v>
      </c>
      <c r="L151" s="3">
        <f t="shared" si="31"/>
        <v>5.0433968612334776E-2</v>
      </c>
      <c r="M151" s="2">
        <f t="shared" si="32"/>
        <v>104970.22456968273</v>
      </c>
      <c r="N151" s="3">
        <f t="shared" si="33"/>
        <v>0.11410047993696512</v>
      </c>
      <c r="O151" s="2">
        <f t="shared" si="34"/>
        <v>243029.15743667772</v>
      </c>
      <c r="P151" s="3">
        <f t="shared" si="35"/>
        <v>0.26416770675567391</v>
      </c>
    </row>
    <row r="152" spans="1:16" x14ac:dyDescent="0.25">
      <c r="A152" s="5" t="s">
        <v>19</v>
      </c>
      <c r="B152" s="4">
        <v>42705</v>
      </c>
      <c r="C152" s="2">
        <v>0.59</v>
      </c>
      <c r="D152" s="2">
        <f t="shared" si="38"/>
        <v>227350.19999999995</v>
      </c>
      <c r="E152" s="2">
        <f>E151</f>
        <v>692630.96</v>
      </c>
      <c r="F152" s="7">
        <f t="shared" si="36"/>
        <v>919981.15999999992</v>
      </c>
      <c r="G152" s="2">
        <f t="shared" si="28"/>
        <v>498695.5346907808</v>
      </c>
      <c r="H152" s="3">
        <f t="shared" si="39"/>
        <v>0.5420714644751865</v>
      </c>
      <c r="I152" s="2">
        <f t="shared" si="29"/>
        <v>26887.719177249146</v>
      </c>
      <c r="J152" s="3">
        <f t="shared" si="37"/>
        <v>2.9226380219839664E-2</v>
      </c>
      <c r="K152" s="2">
        <f t="shared" si="30"/>
        <v>46398.300947379335</v>
      </c>
      <c r="L152" s="3">
        <f t="shared" si="31"/>
        <v>5.0433968612334776E-2</v>
      </c>
      <c r="M152" s="2">
        <f t="shared" si="32"/>
        <v>104970.29188896589</v>
      </c>
      <c r="N152" s="3">
        <f t="shared" si="33"/>
        <v>0.11410047993696512</v>
      </c>
      <c r="O152" s="2">
        <f t="shared" si="34"/>
        <v>243029.31329562471</v>
      </c>
      <c r="P152" s="3">
        <f t="shared" si="35"/>
        <v>0.26416770675567391</v>
      </c>
    </row>
    <row r="153" spans="1:16" x14ac:dyDescent="0.25">
      <c r="A153" s="5" t="s">
        <v>25</v>
      </c>
      <c r="B153" s="4">
        <v>42341</v>
      </c>
      <c r="C153" s="2">
        <v>2245.5</v>
      </c>
      <c r="D153" s="2">
        <f t="shared" si="38"/>
        <v>229595.69999999995</v>
      </c>
      <c r="E153" s="2">
        <f>E152</f>
        <v>692630.96</v>
      </c>
      <c r="F153" s="7">
        <f t="shared" si="36"/>
        <v>922226.65999999992</v>
      </c>
      <c r="G153" s="2">
        <f t="shared" si="28"/>
        <v>499912.75616425986</v>
      </c>
      <c r="H153" s="3">
        <f t="shared" si="39"/>
        <v>0.5420714644751865</v>
      </c>
      <c r="I153" s="2">
        <f t="shared" si="29"/>
        <v>26953.347014032795</v>
      </c>
      <c r="J153" s="3">
        <f t="shared" si="37"/>
        <v>2.9226380219839664E-2</v>
      </c>
      <c r="K153" s="2">
        <f t="shared" si="30"/>
        <v>46511.550423898334</v>
      </c>
      <c r="L153" s="3">
        <f t="shared" si="31"/>
        <v>5.0433968612334776E-2</v>
      </c>
      <c r="M153" s="2">
        <f t="shared" si="32"/>
        <v>105226.50451666434</v>
      </c>
      <c r="N153" s="3">
        <f t="shared" si="33"/>
        <v>0.11410047993696512</v>
      </c>
      <c r="O153" s="2">
        <f t="shared" si="34"/>
        <v>243622.50188114456</v>
      </c>
      <c r="P153" s="3">
        <f t="shared" si="35"/>
        <v>0.26416770675567391</v>
      </c>
    </row>
    <row r="154" spans="1:16" x14ac:dyDescent="0.25">
      <c r="A154" s="5" t="s">
        <v>22</v>
      </c>
      <c r="B154" s="4">
        <v>42348</v>
      </c>
      <c r="C154" s="2">
        <v>-2245.5</v>
      </c>
      <c r="D154" s="2">
        <f t="shared" si="38"/>
        <v>227350.19999999995</v>
      </c>
      <c r="E154" s="2">
        <f>E153+2245.5</f>
        <v>694876.46</v>
      </c>
      <c r="F154" s="7">
        <f t="shared" si="36"/>
        <v>922226.65999999992</v>
      </c>
      <c r="G154" s="2">
        <f t="shared" si="28"/>
        <v>499912.75616425986</v>
      </c>
      <c r="H154" s="3">
        <f t="shared" si="39"/>
        <v>0.5420714644751865</v>
      </c>
      <c r="I154" s="2">
        <f t="shared" si="29"/>
        <v>26953.347014032795</v>
      </c>
      <c r="J154" s="3">
        <f t="shared" si="37"/>
        <v>2.9226380219839664E-2</v>
      </c>
      <c r="K154" s="2">
        <f t="shared" si="30"/>
        <v>46511.550423898334</v>
      </c>
      <c r="L154" s="3">
        <f t="shared" si="31"/>
        <v>5.0433968612334776E-2</v>
      </c>
      <c r="M154" s="2">
        <f t="shared" si="32"/>
        <v>105226.50451666434</v>
      </c>
      <c r="N154" s="3">
        <f t="shared" si="33"/>
        <v>0.11410047993696512</v>
      </c>
      <c r="O154" s="2">
        <f t="shared" si="34"/>
        <v>243622.50188114456</v>
      </c>
      <c r="P154" s="3">
        <f t="shared" si="35"/>
        <v>0.26416770675567391</v>
      </c>
    </row>
    <row r="155" spans="1:16" x14ac:dyDescent="0.25">
      <c r="A155" s="5" t="s">
        <v>19</v>
      </c>
      <c r="B155" s="4">
        <v>42370</v>
      </c>
      <c r="C155" s="2">
        <v>0.6</v>
      </c>
      <c r="D155" s="2">
        <f t="shared" si="38"/>
        <v>227350.79999999996</v>
      </c>
      <c r="E155" s="2">
        <f>E154</f>
        <v>694876.46</v>
      </c>
      <c r="F155" s="7">
        <f t="shared" si="36"/>
        <v>922227.25999999989</v>
      </c>
      <c r="G155" s="2">
        <f t="shared" si="28"/>
        <v>499913.08140713855</v>
      </c>
      <c r="H155" s="3">
        <f t="shared" si="39"/>
        <v>0.5420714644751865</v>
      </c>
      <c r="I155" s="2">
        <f t="shared" si="29"/>
        <v>26953.364549860926</v>
      </c>
      <c r="J155" s="3">
        <f t="shared" si="37"/>
        <v>2.922638021983966E-2</v>
      </c>
      <c r="K155" s="2">
        <f t="shared" si="30"/>
        <v>46511.580684279499</v>
      </c>
      <c r="L155" s="3">
        <f t="shared" si="31"/>
        <v>5.0433968612334776E-2</v>
      </c>
      <c r="M155" s="2">
        <f t="shared" si="32"/>
        <v>105226.5729769523</v>
      </c>
      <c r="N155" s="3">
        <f t="shared" si="33"/>
        <v>0.11410047993696512</v>
      </c>
      <c r="O155" s="2">
        <f t="shared" si="34"/>
        <v>243622.66038176863</v>
      </c>
      <c r="P155" s="3">
        <f t="shared" si="35"/>
        <v>0.26416770675567391</v>
      </c>
    </row>
    <row r="156" spans="1:16" x14ac:dyDescent="0.25">
      <c r="A156" s="5" t="s">
        <v>25</v>
      </c>
      <c r="B156" s="4">
        <v>42373</v>
      </c>
      <c r="C156" s="2">
        <v>2245.5</v>
      </c>
      <c r="D156" s="2">
        <f t="shared" si="38"/>
        <v>229596.29999999996</v>
      </c>
      <c r="E156" s="2">
        <f>E155</f>
        <v>694876.46</v>
      </c>
      <c r="F156" s="7">
        <f t="shared" si="36"/>
        <v>924472.75999999989</v>
      </c>
      <c r="G156" s="2">
        <f t="shared" si="28"/>
        <v>501130.30288061756</v>
      </c>
      <c r="H156" s="3">
        <f t="shared" si="39"/>
        <v>0.5420714644751865</v>
      </c>
      <c r="I156" s="2">
        <f t="shared" si="29"/>
        <v>27018.992386644575</v>
      </c>
      <c r="J156" s="3">
        <f t="shared" si="37"/>
        <v>2.922638021983966E-2</v>
      </c>
      <c r="K156" s="2">
        <f t="shared" si="30"/>
        <v>46624.830160798498</v>
      </c>
      <c r="L156" s="3">
        <f t="shared" si="31"/>
        <v>5.0433968612334776E-2</v>
      </c>
      <c r="M156" s="2">
        <f t="shared" si="32"/>
        <v>105482.78560465077</v>
      </c>
      <c r="N156" s="3">
        <f t="shared" si="33"/>
        <v>0.11410047993696514</v>
      </c>
      <c r="O156" s="2">
        <f t="shared" si="34"/>
        <v>244215.84896728848</v>
      </c>
      <c r="P156" s="3">
        <f t="shared" si="35"/>
        <v>0.26416770675567391</v>
      </c>
    </row>
    <row r="157" spans="1:16" x14ac:dyDescent="0.25">
      <c r="A157" s="5" t="s">
        <v>22</v>
      </c>
      <c r="B157" s="4">
        <v>42380</v>
      </c>
      <c r="C157" s="2">
        <v>-2245.5</v>
      </c>
      <c r="D157" s="2">
        <f t="shared" si="38"/>
        <v>227350.79999999996</v>
      </c>
      <c r="E157" s="2">
        <f>E156+2245.5</f>
        <v>697121.96</v>
      </c>
      <c r="F157" s="7">
        <f t="shared" si="36"/>
        <v>924472.75999999989</v>
      </c>
      <c r="G157" s="2">
        <f t="shared" si="28"/>
        <v>501130.30288061756</v>
      </c>
      <c r="H157" s="3">
        <f t="shared" si="39"/>
        <v>0.5420714644751865</v>
      </c>
      <c r="I157" s="2">
        <f t="shared" si="29"/>
        <v>27018.992386644575</v>
      </c>
      <c r="J157" s="3">
        <f t="shared" si="37"/>
        <v>2.922638021983966E-2</v>
      </c>
      <c r="K157" s="2">
        <f t="shared" si="30"/>
        <v>46624.830160798498</v>
      </c>
      <c r="L157" s="3">
        <f t="shared" si="31"/>
        <v>5.0433968612334776E-2</v>
      </c>
      <c r="M157" s="2">
        <f t="shared" si="32"/>
        <v>105482.78560465077</v>
      </c>
      <c r="N157" s="3">
        <f t="shared" si="33"/>
        <v>0.11410047993696514</v>
      </c>
      <c r="O157" s="2">
        <f t="shared" si="34"/>
        <v>244215.84896728848</v>
      </c>
      <c r="P157" s="3">
        <f t="shared" si="35"/>
        <v>0.26416770675567391</v>
      </c>
    </row>
    <row r="158" spans="1:16" x14ac:dyDescent="0.25">
      <c r="A158" s="5" t="s">
        <v>19</v>
      </c>
      <c r="B158" s="4">
        <v>42401</v>
      </c>
      <c r="C158" s="2">
        <v>0.61</v>
      </c>
      <c r="D158" s="2">
        <f t="shared" si="38"/>
        <v>227351.40999999995</v>
      </c>
      <c r="E158" s="2">
        <f>E157</f>
        <v>697121.96</v>
      </c>
      <c r="F158" s="7">
        <f t="shared" si="36"/>
        <v>924473.36999999988</v>
      </c>
      <c r="G158" s="2">
        <f t="shared" si="28"/>
        <v>501130.63354421087</v>
      </c>
      <c r="H158" s="3">
        <f t="shared" si="39"/>
        <v>0.5420714644751865</v>
      </c>
      <c r="I158" s="2">
        <f t="shared" si="29"/>
        <v>27019.010214736507</v>
      </c>
      <c r="J158" s="3">
        <f t="shared" si="37"/>
        <v>2.922638021983966E-2</v>
      </c>
      <c r="K158" s="2">
        <f t="shared" si="30"/>
        <v>46624.860925519344</v>
      </c>
      <c r="L158" s="3">
        <f t="shared" si="31"/>
        <v>5.0433968612334769E-2</v>
      </c>
      <c r="M158" s="2">
        <f t="shared" si="32"/>
        <v>105482.85520594353</v>
      </c>
      <c r="N158" s="3">
        <f t="shared" si="33"/>
        <v>0.11410047993696514</v>
      </c>
      <c r="O158" s="2">
        <f t="shared" si="34"/>
        <v>244216.01010958961</v>
      </c>
      <c r="P158" s="3">
        <f t="shared" si="35"/>
        <v>0.26416770675567391</v>
      </c>
    </row>
    <row r="159" spans="1:16" x14ac:dyDescent="0.25">
      <c r="A159" s="5" t="s">
        <v>25</v>
      </c>
      <c r="B159" s="4">
        <v>42403</v>
      </c>
      <c r="C159" s="2">
        <v>2245.5</v>
      </c>
      <c r="D159" s="2">
        <f t="shared" si="38"/>
        <v>229596.90999999995</v>
      </c>
      <c r="E159" s="2">
        <f>E158</f>
        <v>697121.96</v>
      </c>
      <c r="F159" s="7">
        <f t="shared" si="36"/>
        <v>926718.86999999988</v>
      </c>
      <c r="G159" s="2">
        <f t="shared" si="28"/>
        <v>502347.85501768993</v>
      </c>
      <c r="H159" s="3">
        <f t="shared" si="39"/>
        <v>0.5420714644751865</v>
      </c>
      <c r="I159" s="2">
        <f t="shared" si="29"/>
        <v>27084.638051520156</v>
      </c>
      <c r="J159" s="3">
        <f t="shared" si="37"/>
        <v>2.922638021983966E-2</v>
      </c>
      <c r="K159" s="2">
        <f t="shared" si="30"/>
        <v>46738.110402038335</v>
      </c>
      <c r="L159" s="3">
        <f t="shared" si="31"/>
        <v>5.0433968612334762E-2</v>
      </c>
      <c r="M159" s="2">
        <f t="shared" si="32"/>
        <v>105739.06783364198</v>
      </c>
      <c r="N159" s="3">
        <f t="shared" si="33"/>
        <v>0.11410047993696512</v>
      </c>
      <c r="O159" s="2">
        <f t="shared" si="34"/>
        <v>244809.19869510946</v>
      </c>
      <c r="P159" s="3">
        <f t="shared" si="35"/>
        <v>0.26416770675567391</v>
      </c>
    </row>
    <row r="160" spans="1:16" x14ac:dyDescent="0.25">
      <c r="A160" s="5" t="s">
        <v>22</v>
      </c>
      <c r="B160" s="4">
        <v>42410</v>
      </c>
      <c r="C160" s="2">
        <v>-2245.5</v>
      </c>
      <c r="D160" s="2">
        <f t="shared" si="38"/>
        <v>227351.40999999995</v>
      </c>
      <c r="E160" s="2">
        <f>E159+2245.5</f>
        <v>699367.46</v>
      </c>
      <c r="F160" s="7">
        <f t="shared" si="36"/>
        <v>926718.86999999988</v>
      </c>
      <c r="G160" s="2">
        <f t="shared" si="28"/>
        <v>502347.85501768993</v>
      </c>
      <c r="H160" s="3">
        <f t="shared" si="39"/>
        <v>0.5420714644751865</v>
      </c>
      <c r="I160" s="2">
        <f t="shared" si="29"/>
        <v>27084.638051520156</v>
      </c>
      <c r="J160" s="3">
        <f t="shared" si="37"/>
        <v>2.922638021983966E-2</v>
      </c>
      <c r="K160" s="2">
        <f t="shared" si="30"/>
        <v>46738.110402038335</v>
      </c>
      <c r="L160" s="3">
        <f t="shared" si="31"/>
        <v>5.0433968612334762E-2</v>
      </c>
      <c r="M160" s="2">
        <f t="shared" si="32"/>
        <v>105739.06783364198</v>
      </c>
      <c r="N160" s="3">
        <f t="shared" si="33"/>
        <v>0.11410047993696512</v>
      </c>
      <c r="O160" s="2">
        <f t="shared" si="34"/>
        <v>244809.19869510946</v>
      </c>
      <c r="P160" s="3">
        <f t="shared" si="35"/>
        <v>0.26416770675567391</v>
      </c>
    </row>
    <row r="161" spans="1:16" ht="30" x14ac:dyDescent="0.25">
      <c r="A161" s="5" t="s">
        <v>31</v>
      </c>
      <c r="B161" s="4">
        <v>42411</v>
      </c>
      <c r="C161" s="2">
        <v>100000</v>
      </c>
      <c r="D161" s="2">
        <f t="shared" si="38"/>
        <v>327351.40999999992</v>
      </c>
      <c r="E161" s="2">
        <f>E160</f>
        <v>699367.46</v>
      </c>
      <c r="F161" s="7">
        <f t="shared" si="36"/>
        <v>1026718.8699999999</v>
      </c>
      <c r="G161" s="2">
        <f>G160</f>
        <v>502347.85501768993</v>
      </c>
      <c r="H161" s="3">
        <f t="shared" si="39"/>
        <v>0.48927498042155393</v>
      </c>
      <c r="I161" s="2">
        <f>I160+(100000*0.25)</f>
        <v>52084.63805152016</v>
      </c>
      <c r="J161" s="3">
        <f t="shared" si="37"/>
        <v>5.0729210861314128E-2</v>
      </c>
      <c r="K161" s="2">
        <f>K160</f>
        <v>46738.110402038335</v>
      </c>
      <c r="L161" s="3">
        <f t="shared" si="31"/>
        <v>4.5521818842229264E-2</v>
      </c>
      <c r="M161" s="2">
        <f>M160+(100000*0.75)</f>
        <v>180739.06783364198</v>
      </c>
      <c r="N161" s="3">
        <f t="shared" si="33"/>
        <v>0.17603559563840684</v>
      </c>
      <c r="O161" s="2">
        <f>O160</f>
        <v>244809.19869510946</v>
      </c>
      <c r="P161" s="3">
        <f t="shared" si="35"/>
        <v>0.23843839423649579</v>
      </c>
    </row>
    <row r="162" spans="1:16" x14ac:dyDescent="0.25">
      <c r="A162" s="5" t="s">
        <v>32</v>
      </c>
      <c r="B162" s="4">
        <v>42412</v>
      </c>
      <c r="C162" s="2">
        <v>-100000</v>
      </c>
      <c r="D162" s="2">
        <f t="shared" si="38"/>
        <v>227351.40999999992</v>
      </c>
      <c r="E162" s="2">
        <f>E161+100000</f>
        <v>799367.46</v>
      </c>
      <c r="F162" s="7">
        <f t="shared" si="36"/>
        <v>1026718.8699999999</v>
      </c>
      <c r="G162" s="2">
        <f t="shared" si="28"/>
        <v>502347.85501768993</v>
      </c>
      <c r="H162" s="3">
        <f t="shared" si="39"/>
        <v>0.48927498042155393</v>
      </c>
      <c r="I162" s="2">
        <f t="shared" si="29"/>
        <v>52084.63805152016</v>
      </c>
      <c r="J162" s="3">
        <f t="shared" si="37"/>
        <v>5.0729210861314128E-2</v>
      </c>
      <c r="K162" s="2">
        <f t="shared" si="30"/>
        <v>46738.110402038335</v>
      </c>
      <c r="L162" s="3">
        <f t="shared" si="31"/>
        <v>4.5521818842229264E-2</v>
      </c>
      <c r="M162" s="2">
        <f t="shared" si="32"/>
        <v>180739.06783364198</v>
      </c>
      <c r="N162" s="3">
        <f t="shared" si="33"/>
        <v>0.17603559563840684</v>
      </c>
      <c r="O162" s="2">
        <f t="shared" si="34"/>
        <v>244809.19869510946</v>
      </c>
      <c r="P162" s="3">
        <f t="shared" si="35"/>
        <v>0.23843839423649579</v>
      </c>
    </row>
    <row r="163" spans="1:16" x14ac:dyDescent="0.25">
      <c r="A163" s="5" t="s">
        <v>19</v>
      </c>
      <c r="B163" s="4">
        <v>42430</v>
      </c>
      <c r="C163" s="2">
        <v>1.26</v>
      </c>
      <c r="D163" s="2">
        <f t="shared" si="38"/>
        <v>227352.66999999993</v>
      </c>
      <c r="E163" s="2">
        <f>E162</f>
        <v>799367.46</v>
      </c>
      <c r="F163" s="7">
        <f t="shared" si="36"/>
        <v>1026720.1299999999</v>
      </c>
      <c r="G163" s="2">
        <f t="shared" si="28"/>
        <v>502348.47150416527</v>
      </c>
      <c r="H163" s="3">
        <f t="shared" si="39"/>
        <v>0.48927498042155393</v>
      </c>
      <c r="I163" s="2">
        <f t="shared" si="29"/>
        <v>52084.701970325848</v>
      </c>
      <c r="J163" s="3">
        <f t="shared" si="37"/>
        <v>5.0729210861314128E-2</v>
      </c>
      <c r="K163" s="2">
        <f t="shared" si="30"/>
        <v>46738.167759530072</v>
      </c>
      <c r="L163" s="3">
        <f t="shared" si="31"/>
        <v>4.5521818842229264E-2</v>
      </c>
      <c r="M163" s="2">
        <f t="shared" si="32"/>
        <v>180739.28963849248</v>
      </c>
      <c r="N163" s="3">
        <f t="shared" si="33"/>
        <v>0.17603559563840684</v>
      </c>
      <c r="O163" s="2">
        <f t="shared" si="34"/>
        <v>244809.4991274862</v>
      </c>
      <c r="P163" s="3">
        <f t="shared" si="35"/>
        <v>0.23843839423649579</v>
      </c>
    </row>
    <row r="164" spans="1:16" x14ac:dyDescent="0.25">
      <c r="A164" s="5" t="s">
        <v>25</v>
      </c>
      <c r="B164" s="4">
        <v>42432</v>
      </c>
      <c r="C164" s="2">
        <v>2245.5</v>
      </c>
      <c r="D164" s="2">
        <f t="shared" si="38"/>
        <v>229598.16999999993</v>
      </c>
      <c r="E164" s="2">
        <f>E163</f>
        <v>799367.46</v>
      </c>
      <c r="F164" s="7">
        <f t="shared" si="36"/>
        <v>1028965.6299999999</v>
      </c>
      <c r="G164" s="2">
        <f t="shared" si="28"/>
        <v>503447.13847270183</v>
      </c>
      <c r="H164" s="3">
        <f t="shared" si="39"/>
        <v>0.48927498042155393</v>
      </c>
      <c r="I164" s="2">
        <f t="shared" si="29"/>
        <v>52198.614413314928</v>
      </c>
      <c r="J164" s="3">
        <f t="shared" si="37"/>
        <v>5.0729210861314128E-2</v>
      </c>
      <c r="K164" s="2">
        <f t="shared" si="30"/>
        <v>46840.387003740303</v>
      </c>
      <c r="L164" s="3">
        <f t="shared" si="31"/>
        <v>4.5521818842229264E-2</v>
      </c>
      <c r="M164" s="2">
        <f t="shared" si="32"/>
        <v>181134.57756849853</v>
      </c>
      <c r="N164" s="3">
        <f t="shared" si="33"/>
        <v>0.17603559563840684</v>
      </c>
      <c r="O164" s="2">
        <f t="shared" si="34"/>
        <v>245344.91254174424</v>
      </c>
      <c r="P164" s="3">
        <f t="shared" si="35"/>
        <v>0.23843839423649579</v>
      </c>
    </row>
    <row r="165" spans="1:16" x14ac:dyDescent="0.25">
      <c r="A165" s="5" t="s">
        <v>32</v>
      </c>
      <c r="B165" s="4">
        <v>42439</v>
      </c>
      <c r="C165" s="2">
        <v>-2245.5</v>
      </c>
      <c r="D165" s="2">
        <f t="shared" si="38"/>
        <v>227352.66999999993</v>
      </c>
      <c r="E165" s="2">
        <f>E164+2245.5</f>
        <v>801612.96</v>
      </c>
      <c r="F165" s="7">
        <f t="shared" si="36"/>
        <v>1028965.6299999999</v>
      </c>
      <c r="G165" s="2">
        <f t="shared" si="28"/>
        <v>503447.13847270183</v>
      </c>
      <c r="H165" s="3">
        <f t="shared" si="39"/>
        <v>0.48927498042155393</v>
      </c>
      <c r="I165" s="2">
        <f t="shared" si="29"/>
        <v>52198.614413314928</v>
      </c>
      <c r="J165" s="3">
        <f t="shared" si="37"/>
        <v>5.0729210861314128E-2</v>
      </c>
      <c r="K165" s="2">
        <f t="shared" si="30"/>
        <v>46840.387003740303</v>
      </c>
      <c r="L165" s="3">
        <f t="shared" si="31"/>
        <v>4.5521818842229264E-2</v>
      </c>
      <c r="M165" s="2">
        <f t="shared" si="32"/>
        <v>181134.57756849853</v>
      </c>
      <c r="N165" s="3">
        <f t="shared" si="33"/>
        <v>0.17603559563840684</v>
      </c>
      <c r="O165" s="2">
        <f t="shared" si="34"/>
        <v>245344.91254174424</v>
      </c>
      <c r="P165" s="3">
        <f t="shared" si="35"/>
        <v>0.23843839423649579</v>
      </c>
    </row>
    <row r="166" spans="1:16" x14ac:dyDescent="0.25">
      <c r="A166" s="5" t="s">
        <v>19</v>
      </c>
      <c r="B166" s="4">
        <v>42461</v>
      </c>
      <c r="C166" s="2">
        <v>0.6</v>
      </c>
      <c r="D166" s="2">
        <f t="shared" si="38"/>
        <v>227353.26999999993</v>
      </c>
      <c r="E166" s="2">
        <f>E165</f>
        <v>801612.96</v>
      </c>
      <c r="F166" s="7">
        <f t="shared" si="36"/>
        <v>1028966.2299999999</v>
      </c>
      <c r="G166" s="2">
        <f t="shared" si="28"/>
        <v>503447.43203769007</v>
      </c>
      <c r="H166" s="3">
        <f t="shared" si="39"/>
        <v>0.48927498042155393</v>
      </c>
      <c r="I166" s="2">
        <f t="shared" si="29"/>
        <v>52198.644850841447</v>
      </c>
      <c r="J166" s="3">
        <f t="shared" si="37"/>
        <v>5.0729210861314128E-2</v>
      </c>
      <c r="K166" s="2">
        <f t="shared" si="30"/>
        <v>46840.414316831608</v>
      </c>
      <c r="L166" s="3">
        <f t="shared" si="31"/>
        <v>4.5521818842229264E-2</v>
      </c>
      <c r="M166" s="2">
        <f t="shared" si="32"/>
        <v>181134.68318985592</v>
      </c>
      <c r="N166" s="3">
        <f t="shared" si="33"/>
        <v>0.17603559563840684</v>
      </c>
      <c r="O166" s="2">
        <f t="shared" si="34"/>
        <v>245345.05560478076</v>
      </c>
      <c r="P166" s="3">
        <f t="shared" si="35"/>
        <v>0.23843839423649579</v>
      </c>
    </row>
    <row r="167" spans="1:16" x14ac:dyDescent="0.25">
      <c r="A167" s="5" t="s">
        <v>25</v>
      </c>
      <c r="B167" s="4">
        <v>42464</v>
      </c>
      <c r="C167" s="2">
        <v>2245.5</v>
      </c>
      <c r="D167" s="2">
        <f t="shared" si="38"/>
        <v>229598.76999999993</v>
      </c>
      <c r="E167" s="2">
        <v>752205</v>
      </c>
      <c r="F167" s="6">
        <f t="shared" si="36"/>
        <v>981803.7699999999</v>
      </c>
      <c r="G167" s="2">
        <f t="shared" si="28"/>
        <v>480372.02034455776</v>
      </c>
      <c r="H167" s="3">
        <f t="shared" si="39"/>
        <v>0.48927498042155393</v>
      </c>
      <c r="I167" s="2">
        <f t="shared" si="29"/>
        <v>49806.13047276315</v>
      </c>
      <c r="J167" s="3">
        <f t="shared" si="37"/>
        <v>5.0729210861314128E-2</v>
      </c>
      <c r="K167" s="2">
        <f t="shared" si="30"/>
        <v>44693.493356557723</v>
      </c>
      <c r="L167" s="3">
        <f t="shared" si="31"/>
        <v>4.5521818842229264E-2</v>
      </c>
      <c r="M167" s="2">
        <f t="shared" si="32"/>
        <v>172832.41145198338</v>
      </c>
      <c r="N167" s="3">
        <f t="shared" si="33"/>
        <v>0.17603559563840684</v>
      </c>
      <c r="O167" s="2">
        <f t="shared" si="34"/>
        <v>234099.71437413781</v>
      </c>
      <c r="P167" s="3">
        <f t="shared" si="35"/>
        <v>0.23843839423649579</v>
      </c>
    </row>
    <row r="168" spans="1:16" x14ac:dyDescent="0.25">
      <c r="A168" s="5" t="s">
        <v>32</v>
      </c>
      <c r="B168" s="4">
        <v>42471</v>
      </c>
      <c r="C168" s="2">
        <v>-2245.5</v>
      </c>
      <c r="D168" s="2">
        <f t="shared" si="38"/>
        <v>227353.26999999993</v>
      </c>
      <c r="E168" s="2">
        <f>E167+2245.5</f>
        <v>754450.5</v>
      </c>
      <c r="F168" s="7">
        <f t="shared" si="36"/>
        <v>981803.7699999999</v>
      </c>
      <c r="G168" s="2">
        <f t="shared" si="28"/>
        <v>480372.02034455776</v>
      </c>
      <c r="H168" s="3">
        <f t="shared" si="39"/>
        <v>0.48927498042155393</v>
      </c>
      <c r="I168" s="2">
        <f t="shared" si="29"/>
        <v>49806.13047276315</v>
      </c>
      <c r="J168" s="3">
        <f t="shared" si="37"/>
        <v>5.0729210861314128E-2</v>
      </c>
      <c r="K168" s="2">
        <f t="shared" si="30"/>
        <v>44693.493356557723</v>
      </c>
      <c r="L168" s="3">
        <f t="shared" si="31"/>
        <v>4.5521818842229264E-2</v>
      </c>
      <c r="M168" s="2">
        <f t="shared" si="32"/>
        <v>172832.41145198338</v>
      </c>
      <c r="N168" s="3">
        <f t="shared" si="33"/>
        <v>0.17603559563840684</v>
      </c>
      <c r="O168" s="2">
        <f t="shared" si="34"/>
        <v>234099.71437413781</v>
      </c>
      <c r="P168" s="3">
        <f t="shared" si="35"/>
        <v>0.23843839423649579</v>
      </c>
    </row>
    <row r="169" spans="1:16" x14ac:dyDescent="0.25">
      <c r="A169" s="5" t="s">
        <v>19</v>
      </c>
      <c r="B169" s="4">
        <v>42491</v>
      </c>
      <c r="C169" s="2">
        <v>0.59</v>
      </c>
      <c r="D169" s="2">
        <f t="shared" si="38"/>
        <v>227353.85999999993</v>
      </c>
      <c r="E169" s="2">
        <f>E168</f>
        <v>754450.5</v>
      </c>
      <c r="F169" s="7">
        <f t="shared" si="36"/>
        <v>981804.35999999987</v>
      </c>
      <c r="G169" s="2">
        <f t="shared" si="28"/>
        <v>480372.30901679624</v>
      </c>
      <c r="H169" s="3">
        <f t="shared" si="39"/>
        <v>0.48927498042155393</v>
      </c>
      <c r="I169" s="2">
        <f t="shared" si="29"/>
        <v>49806.160402997557</v>
      </c>
      <c r="J169" s="3">
        <f t="shared" si="37"/>
        <v>5.0729210861314128E-2</v>
      </c>
      <c r="K169" s="2">
        <f t="shared" si="30"/>
        <v>44693.520214430835</v>
      </c>
      <c r="L169" s="3">
        <f t="shared" si="31"/>
        <v>4.5521818842229264E-2</v>
      </c>
      <c r="M169" s="2">
        <f t="shared" si="32"/>
        <v>172832.51531298479</v>
      </c>
      <c r="N169" s="3">
        <f t="shared" si="33"/>
        <v>0.17603559563840684</v>
      </c>
      <c r="O169" s="2">
        <f t="shared" si="34"/>
        <v>234099.8550527904</v>
      </c>
      <c r="P169" s="3">
        <f t="shared" si="35"/>
        <v>0.23843839423649579</v>
      </c>
    </row>
    <row r="170" spans="1:16" x14ac:dyDescent="0.25">
      <c r="A170" s="5" t="s">
        <v>25</v>
      </c>
      <c r="B170" s="4">
        <v>42493</v>
      </c>
      <c r="C170" s="2">
        <v>2245.5</v>
      </c>
      <c r="D170" s="2">
        <f t="shared" si="38"/>
        <v>229599.35999999993</v>
      </c>
      <c r="E170" s="2">
        <f>E169</f>
        <v>754450.5</v>
      </c>
      <c r="F170" s="7">
        <f t="shared" si="36"/>
        <v>984049.85999999987</v>
      </c>
      <c r="G170" s="2">
        <f t="shared" si="28"/>
        <v>481470.9759853328</v>
      </c>
      <c r="H170" s="3">
        <f t="shared" si="39"/>
        <v>0.48927498042155393</v>
      </c>
      <c r="I170" s="2">
        <f t="shared" si="29"/>
        <v>49920.072845986637</v>
      </c>
      <c r="J170" s="3">
        <f t="shared" si="37"/>
        <v>5.0729210861314121E-2</v>
      </c>
      <c r="K170" s="2">
        <f t="shared" si="30"/>
        <v>44795.739458641066</v>
      </c>
      <c r="L170" s="3">
        <f t="shared" si="31"/>
        <v>4.5521818842229264E-2</v>
      </c>
      <c r="M170" s="2">
        <f t="shared" si="32"/>
        <v>173227.80324299083</v>
      </c>
      <c r="N170" s="3">
        <f t="shared" si="33"/>
        <v>0.17603559563840684</v>
      </c>
      <c r="O170" s="2">
        <f t="shared" si="34"/>
        <v>234635.26846704847</v>
      </c>
      <c r="P170" s="3">
        <f t="shared" si="35"/>
        <v>0.23843839423649579</v>
      </c>
    </row>
    <row r="171" spans="1:16" x14ac:dyDescent="0.25">
      <c r="A171" s="5" t="s">
        <v>32</v>
      </c>
      <c r="B171" s="4">
        <v>42500</v>
      </c>
      <c r="C171" s="2">
        <v>-2245.5</v>
      </c>
      <c r="D171" s="2">
        <f t="shared" si="38"/>
        <v>227353.85999999993</v>
      </c>
      <c r="E171" s="2">
        <f>E170+2245.5</f>
        <v>756696</v>
      </c>
      <c r="F171" s="7">
        <f t="shared" si="36"/>
        <v>984049.85999999987</v>
      </c>
      <c r="G171" s="2">
        <f t="shared" si="28"/>
        <v>481470.9759853328</v>
      </c>
      <c r="H171" s="3">
        <f t="shared" si="39"/>
        <v>0.48927498042155393</v>
      </c>
      <c r="I171" s="2">
        <f t="shared" si="29"/>
        <v>49920.072845986637</v>
      </c>
      <c r="J171" s="3">
        <f t="shared" si="37"/>
        <v>5.0729210861314121E-2</v>
      </c>
      <c r="K171" s="2">
        <f t="shared" si="30"/>
        <v>44795.739458641066</v>
      </c>
      <c r="L171" s="3">
        <f t="shared" si="31"/>
        <v>4.5521818842229264E-2</v>
      </c>
      <c r="M171" s="2">
        <f t="shared" si="32"/>
        <v>173227.80324299083</v>
      </c>
      <c r="N171" s="3">
        <f t="shared" si="33"/>
        <v>0.17603559563840684</v>
      </c>
      <c r="O171" s="2">
        <f t="shared" si="34"/>
        <v>234635.26846704847</v>
      </c>
      <c r="P171" s="3">
        <f t="shared" si="35"/>
        <v>0.23843839423649579</v>
      </c>
    </row>
    <row r="172" spans="1:16" x14ac:dyDescent="0.25">
      <c r="A172" s="5" t="s">
        <v>19</v>
      </c>
      <c r="B172" s="4">
        <v>42522</v>
      </c>
      <c r="C172" s="2">
        <v>0.6</v>
      </c>
      <c r="D172" s="2">
        <f t="shared" si="38"/>
        <v>227354.45999999993</v>
      </c>
      <c r="E172" s="2">
        <f>E171</f>
        <v>756696</v>
      </c>
      <c r="F172" s="7">
        <f t="shared" si="36"/>
        <v>984050.46</v>
      </c>
      <c r="G172" s="2">
        <f t="shared" si="28"/>
        <v>481471.2695503211</v>
      </c>
      <c r="H172" s="3">
        <f t="shared" si="39"/>
        <v>0.48927498042155393</v>
      </c>
      <c r="I172" s="2">
        <f t="shared" si="29"/>
        <v>49920.103283513155</v>
      </c>
      <c r="J172" s="3">
        <f t="shared" si="37"/>
        <v>5.0729210861314121E-2</v>
      </c>
      <c r="K172" s="2">
        <f t="shared" si="30"/>
        <v>44795.766771732371</v>
      </c>
      <c r="L172" s="3">
        <f t="shared" si="31"/>
        <v>4.5521818842229264E-2</v>
      </c>
      <c r="M172" s="2">
        <f t="shared" si="32"/>
        <v>173227.90886434825</v>
      </c>
      <c r="N172" s="3">
        <f t="shared" si="33"/>
        <v>0.17603559563840684</v>
      </c>
      <c r="O172" s="2">
        <f t="shared" si="34"/>
        <v>234635.41153008502</v>
      </c>
      <c r="P172" s="3">
        <f t="shared" si="35"/>
        <v>0.23843839423649579</v>
      </c>
    </row>
    <row r="173" spans="1:16" x14ac:dyDescent="0.25">
      <c r="A173" s="5" t="s">
        <v>25</v>
      </c>
      <c r="B173" s="4">
        <v>42524</v>
      </c>
      <c r="C173" s="2">
        <v>2245.5</v>
      </c>
      <c r="D173" s="2">
        <f t="shared" si="38"/>
        <v>229599.95999999993</v>
      </c>
      <c r="E173" s="2">
        <f>E172</f>
        <v>756696</v>
      </c>
      <c r="F173" s="7">
        <f t="shared" si="36"/>
        <v>986295.96</v>
      </c>
      <c r="G173" s="2">
        <f t="shared" si="28"/>
        <v>482569.93651885772</v>
      </c>
      <c r="H173" s="3">
        <f t="shared" si="39"/>
        <v>0.48927498042155393</v>
      </c>
      <c r="I173" s="2">
        <f t="shared" si="29"/>
        <v>50034.015726502235</v>
      </c>
      <c r="J173" s="3">
        <f t="shared" si="37"/>
        <v>5.0729210861314121E-2</v>
      </c>
      <c r="K173" s="2">
        <f t="shared" si="30"/>
        <v>44897.986015942595</v>
      </c>
      <c r="L173" s="3">
        <f t="shared" si="31"/>
        <v>4.5521818842229257E-2</v>
      </c>
      <c r="M173" s="2">
        <f t="shared" si="32"/>
        <v>173623.1967943543</v>
      </c>
      <c r="N173" s="3">
        <f t="shared" si="33"/>
        <v>0.17603559563840687</v>
      </c>
      <c r="O173" s="2">
        <f t="shared" si="34"/>
        <v>235170.82494434307</v>
      </c>
      <c r="P173" s="3">
        <f t="shared" si="35"/>
        <v>0.23843839423649579</v>
      </c>
    </row>
    <row r="174" spans="1:16" x14ac:dyDescent="0.25">
      <c r="A174" s="5" t="s">
        <v>32</v>
      </c>
      <c r="B174" s="4">
        <v>42531</v>
      </c>
      <c r="C174" s="2">
        <v>-2245.5</v>
      </c>
      <c r="D174" s="2">
        <f t="shared" si="38"/>
        <v>227354.45999999993</v>
      </c>
      <c r="E174" s="2">
        <f>E173+2245.5</f>
        <v>758941.5</v>
      </c>
      <c r="F174" s="7">
        <f t="shared" si="36"/>
        <v>986295.96</v>
      </c>
      <c r="G174" s="2">
        <f t="shared" si="28"/>
        <v>482569.93651885772</v>
      </c>
      <c r="H174" s="3">
        <f t="shared" si="39"/>
        <v>0.48927498042155393</v>
      </c>
      <c r="I174" s="2">
        <f t="shared" si="29"/>
        <v>50034.015726502235</v>
      </c>
      <c r="J174" s="3">
        <f t="shared" si="37"/>
        <v>5.0729210861314121E-2</v>
      </c>
      <c r="K174" s="2">
        <f t="shared" si="30"/>
        <v>44897.986015942595</v>
      </c>
      <c r="L174" s="3">
        <f t="shared" si="31"/>
        <v>4.5521818842229257E-2</v>
      </c>
      <c r="M174" s="2">
        <f t="shared" si="32"/>
        <v>173623.1967943543</v>
      </c>
      <c r="N174" s="3">
        <f t="shared" si="33"/>
        <v>0.17603559563840687</v>
      </c>
      <c r="O174" s="2">
        <f t="shared" si="34"/>
        <v>235170.82494434307</v>
      </c>
      <c r="P174" s="3">
        <f t="shared" si="35"/>
        <v>0.23843839423649579</v>
      </c>
    </row>
    <row r="175" spans="1:16" x14ac:dyDescent="0.25">
      <c r="A175" s="5" t="s">
        <v>19</v>
      </c>
      <c r="B175" s="4">
        <v>42552</v>
      </c>
      <c r="C175" s="2">
        <v>0.59</v>
      </c>
      <c r="D175" s="2">
        <f t="shared" si="38"/>
        <v>227355.04999999993</v>
      </c>
      <c r="E175" s="2">
        <f>E174</f>
        <v>758941.5</v>
      </c>
      <c r="F175" s="7">
        <f t="shared" si="36"/>
        <v>986296.54999999993</v>
      </c>
      <c r="G175" s="2">
        <f t="shared" si="28"/>
        <v>482570.22519109613</v>
      </c>
      <c r="H175" s="3">
        <f t="shared" si="39"/>
        <v>0.48927498042155393</v>
      </c>
      <c r="I175" s="2">
        <f t="shared" si="29"/>
        <v>50034.045656736642</v>
      </c>
      <c r="J175" s="3">
        <f t="shared" si="37"/>
        <v>5.0729210861314121E-2</v>
      </c>
      <c r="K175" s="2">
        <f t="shared" si="30"/>
        <v>44898.012873815707</v>
      </c>
      <c r="L175" s="3">
        <f t="shared" si="31"/>
        <v>4.5521818842229257E-2</v>
      </c>
      <c r="M175" s="2">
        <f t="shared" si="32"/>
        <v>173623.30065535574</v>
      </c>
      <c r="N175" s="3">
        <f t="shared" si="33"/>
        <v>0.17603559563840687</v>
      </c>
      <c r="O175" s="2">
        <f t="shared" si="34"/>
        <v>235170.96562299566</v>
      </c>
      <c r="P175" s="3">
        <f t="shared" si="35"/>
        <v>0.23843839423649579</v>
      </c>
    </row>
    <row r="176" spans="1:16" x14ac:dyDescent="0.25">
      <c r="A176" s="5" t="s">
        <v>25</v>
      </c>
      <c r="B176" s="4">
        <v>42555</v>
      </c>
      <c r="C176" s="2">
        <v>2245.5</v>
      </c>
      <c r="D176" s="2">
        <f t="shared" si="38"/>
        <v>229600.54999999993</v>
      </c>
      <c r="E176" s="2">
        <f>E175</f>
        <v>758941.5</v>
      </c>
      <c r="F176" s="7">
        <f t="shared" si="36"/>
        <v>988542.04999999993</v>
      </c>
      <c r="G176" s="2">
        <f t="shared" si="28"/>
        <v>483668.89215963276</v>
      </c>
      <c r="H176" s="3">
        <f t="shared" si="39"/>
        <v>0.48927498042155393</v>
      </c>
      <c r="I176" s="2">
        <f t="shared" si="29"/>
        <v>50147.958099725722</v>
      </c>
      <c r="J176" s="3">
        <f t="shared" si="37"/>
        <v>5.0729210861314121E-2</v>
      </c>
      <c r="K176" s="2">
        <f t="shared" si="30"/>
        <v>45000.232118025931</v>
      </c>
      <c r="L176" s="3">
        <f t="shared" si="31"/>
        <v>4.5521818842229257E-2</v>
      </c>
      <c r="M176" s="2">
        <f t="shared" si="32"/>
        <v>174018.58858536178</v>
      </c>
      <c r="N176" s="3">
        <f t="shared" si="33"/>
        <v>0.17603559563840687</v>
      </c>
      <c r="O176" s="2">
        <f t="shared" si="34"/>
        <v>235706.37903725373</v>
      </c>
      <c r="P176" s="3">
        <f t="shared" si="35"/>
        <v>0.23843839423649582</v>
      </c>
    </row>
    <row r="177" spans="1:16" x14ac:dyDescent="0.25">
      <c r="A177" s="5" t="s">
        <v>32</v>
      </c>
      <c r="B177" s="4">
        <v>42562</v>
      </c>
      <c r="C177" s="2">
        <v>-2245.5</v>
      </c>
      <c r="D177" s="2">
        <f t="shared" si="38"/>
        <v>227355.04999999993</v>
      </c>
      <c r="E177" s="2">
        <f>E176+2245.5</f>
        <v>761187</v>
      </c>
      <c r="F177" s="7">
        <f t="shared" si="36"/>
        <v>988542.04999999993</v>
      </c>
      <c r="G177" s="2">
        <f t="shared" si="28"/>
        <v>483668.89215963276</v>
      </c>
      <c r="H177" s="3">
        <f t="shared" si="39"/>
        <v>0.48927498042155393</v>
      </c>
      <c r="I177" s="2">
        <f t="shared" si="29"/>
        <v>50147.958099725722</v>
      </c>
      <c r="J177" s="3">
        <f t="shared" si="37"/>
        <v>5.0729210861314121E-2</v>
      </c>
      <c r="K177" s="2">
        <f t="shared" si="30"/>
        <v>45000.232118025931</v>
      </c>
      <c r="L177" s="3">
        <f t="shared" si="31"/>
        <v>4.5521818842229257E-2</v>
      </c>
      <c r="M177" s="2">
        <f t="shared" si="32"/>
        <v>174018.58858536178</v>
      </c>
      <c r="N177" s="3">
        <f t="shared" si="33"/>
        <v>0.17603559563840687</v>
      </c>
      <c r="O177" s="2">
        <f t="shared" si="34"/>
        <v>235706.37903725373</v>
      </c>
      <c r="P177" s="3">
        <f t="shared" si="35"/>
        <v>0.23843839423649582</v>
      </c>
    </row>
    <row r="178" spans="1:16" x14ac:dyDescent="0.25">
      <c r="A178" s="5" t="s">
        <v>19</v>
      </c>
      <c r="B178" s="4">
        <v>42583</v>
      </c>
      <c r="C178" s="2">
        <v>0.61</v>
      </c>
      <c r="D178" s="2">
        <f t="shared" si="38"/>
        <v>227355.65999999992</v>
      </c>
      <c r="E178" s="2">
        <f>E177</f>
        <v>761187</v>
      </c>
      <c r="F178" s="7">
        <f t="shared" si="36"/>
        <v>988542.65999999992</v>
      </c>
      <c r="G178" s="2">
        <f t="shared" si="28"/>
        <v>483669.19061737083</v>
      </c>
      <c r="H178" s="3">
        <f t="shared" si="39"/>
        <v>0.48927498042155393</v>
      </c>
      <c r="I178" s="2">
        <f t="shared" si="29"/>
        <v>50147.989044544345</v>
      </c>
      <c r="J178" s="3">
        <f t="shared" si="37"/>
        <v>5.0729210861314121E-2</v>
      </c>
      <c r="K178" s="2">
        <f t="shared" si="30"/>
        <v>45000.259886335429</v>
      </c>
      <c r="L178" s="3">
        <f t="shared" si="31"/>
        <v>4.5521818842229257E-2</v>
      </c>
      <c r="M178" s="2">
        <f t="shared" si="32"/>
        <v>174018.69596707512</v>
      </c>
      <c r="N178" s="3">
        <f t="shared" si="33"/>
        <v>0.17603559563840687</v>
      </c>
      <c r="O178" s="2">
        <f t="shared" si="34"/>
        <v>235706.52448467421</v>
      </c>
      <c r="P178" s="3">
        <f t="shared" si="35"/>
        <v>0.23843839423649579</v>
      </c>
    </row>
    <row r="179" spans="1:16" x14ac:dyDescent="0.25">
      <c r="A179" s="5" t="s">
        <v>25</v>
      </c>
      <c r="B179" s="4">
        <v>42585</v>
      </c>
      <c r="C179" s="2">
        <v>2245.5</v>
      </c>
      <c r="D179" s="2">
        <f t="shared" si="38"/>
        <v>229601.15999999992</v>
      </c>
      <c r="E179" s="2">
        <f>E178</f>
        <v>761187</v>
      </c>
      <c r="F179" s="7">
        <f t="shared" si="36"/>
        <v>990788.15999999992</v>
      </c>
      <c r="G179" s="2">
        <f t="shared" si="28"/>
        <v>484767.85758590739</v>
      </c>
      <c r="H179" s="3">
        <f t="shared" si="39"/>
        <v>0.48927498042155393</v>
      </c>
      <c r="I179" s="2">
        <f t="shared" si="29"/>
        <v>50261.901487533432</v>
      </c>
      <c r="J179" s="3">
        <f t="shared" si="37"/>
        <v>5.0729210861314128E-2</v>
      </c>
      <c r="K179" s="2">
        <f t="shared" si="30"/>
        <v>45102.479130545653</v>
      </c>
      <c r="L179" s="3">
        <f t="shared" si="31"/>
        <v>4.5521818842229257E-2</v>
      </c>
      <c r="M179" s="2">
        <f t="shared" si="32"/>
        <v>174413.98389708117</v>
      </c>
      <c r="N179" s="3">
        <f t="shared" si="33"/>
        <v>0.17603559563840687</v>
      </c>
      <c r="O179" s="2">
        <f t="shared" si="34"/>
        <v>236241.93789893226</v>
      </c>
      <c r="P179" s="3">
        <f t="shared" si="35"/>
        <v>0.23843839423649579</v>
      </c>
    </row>
    <row r="180" spans="1:16" x14ac:dyDescent="0.25">
      <c r="A180" s="5" t="s">
        <v>32</v>
      </c>
      <c r="B180" s="4">
        <v>42592</v>
      </c>
      <c r="C180" s="2">
        <v>-2245.5</v>
      </c>
      <c r="D180" s="2">
        <f t="shared" si="38"/>
        <v>227355.65999999992</v>
      </c>
      <c r="E180" s="2">
        <f>E179+2245.5</f>
        <v>763432.5</v>
      </c>
      <c r="F180" s="7">
        <f t="shared" si="36"/>
        <v>990788.15999999992</v>
      </c>
      <c r="G180" s="2">
        <f t="shared" si="28"/>
        <v>484767.85758590739</v>
      </c>
      <c r="H180" s="3">
        <f t="shared" si="39"/>
        <v>0.48927498042155393</v>
      </c>
      <c r="I180" s="2">
        <f t="shared" si="29"/>
        <v>50261.901487533432</v>
      </c>
      <c r="J180" s="3">
        <f t="shared" si="37"/>
        <v>5.0729210861314128E-2</v>
      </c>
      <c r="K180" s="2">
        <f t="shared" si="30"/>
        <v>45102.479130545653</v>
      </c>
      <c r="L180" s="3">
        <f t="shared" si="31"/>
        <v>4.5521818842229257E-2</v>
      </c>
      <c r="M180" s="2">
        <f t="shared" si="32"/>
        <v>174413.98389708117</v>
      </c>
      <c r="N180" s="3">
        <f t="shared" si="33"/>
        <v>0.17603559563840687</v>
      </c>
      <c r="O180" s="2">
        <f t="shared" si="34"/>
        <v>236241.93789893226</v>
      </c>
      <c r="P180" s="3">
        <f t="shared" si="35"/>
        <v>0.23843839423649579</v>
      </c>
    </row>
    <row r="181" spans="1:16" x14ac:dyDescent="0.25">
      <c r="A181" s="5" t="s">
        <v>19</v>
      </c>
      <c r="B181" s="4">
        <v>42614</v>
      </c>
      <c r="C181" s="2">
        <v>0.36</v>
      </c>
      <c r="D181" s="2">
        <f t="shared" si="38"/>
        <v>227356.0199999999</v>
      </c>
      <c r="E181" s="2">
        <f>E180</f>
        <v>763432.5</v>
      </c>
      <c r="F181" s="7">
        <f t="shared" si="36"/>
        <v>990788.5199999999</v>
      </c>
      <c r="G181" s="2">
        <f t="shared" si="28"/>
        <v>484768.03372490034</v>
      </c>
      <c r="H181" s="3">
        <f t="shared" si="39"/>
        <v>0.48927498042155393</v>
      </c>
      <c r="I181" s="2">
        <f t="shared" si="29"/>
        <v>50261.919750049346</v>
      </c>
      <c r="J181" s="3">
        <f t="shared" si="37"/>
        <v>5.0729210861314128E-2</v>
      </c>
      <c r="K181" s="2">
        <f t="shared" si="30"/>
        <v>45102.495518400436</v>
      </c>
      <c r="L181" s="3">
        <f t="shared" si="31"/>
        <v>4.5521818842229257E-2</v>
      </c>
      <c r="M181" s="2">
        <f t="shared" si="32"/>
        <v>174414.04726989559</v>
      </c>
      <c r="N181" s="3">
        <f t="shared" si="33"/>
        <v>0.17603559563840687</v>
      </c>
      <c r="O181" s="2">
        <f t="shared" si="34"/>
        <v>236242.02373675417</v>
      </c>
      <c r="P181" s="3">
        <f t="shared" si="35"/>
        <v>0.23843839423649579</v>
      </c>
    </row>
    <row r="182" spans="1:16" x14ac:dyDescent="0.25">
      <c r="A182" s="5" t="s">
        <v>25</v>
      </c>
      <c r="B182" s="4">
        <v>42618</v>
      </c>
      <c r="C182" s="2">
        <v>2245.5</v>
      </c>
      <c r="D182" s="2">
        <f t="shared" si="38"/>
        <v>229601.5199999999</v>
      </c>
      <c r="E182" s="2">
        <f>E181</f>
        <v>763432.5</v>
      </c>
      <c r="F182" s="7">
        <f t="shared" si="36"/>
        <v>993034.0199999999</v>
      </c>
      <c r="G182" s="2">
        <f t="shared" si="28"/>
        <v>485866.70069343696</v>
      </c>
      <c r="H182" s="3">
        <f t="shared" si="39"/>
        <v>0.48927498042155393</v>
      </c>
      <c r="I182" s="2">
        <f t="shared" si="29"/>
        <v>50375.832193038426</v>
      </c>
      <c r="J182" s="3">
        <f t="shared" si="37"/>
        <v>5.0729210861314128E-2</v>
      </c>
      <c r="K182" s="2">
        <f t="shared" si="30"/>
        <v>45204.71476261066</v>
      </c>
      <c r="L182" s="3">
        <f t="shared" si="31"/>
        <v>4.5521818842229257E-2</v>
      </c>
      <c r="M182" s="2">
        <f t="shared" si="32"/>
        <v>174809.33519990163</v>
      </c>
      <c r="N182" s="3">
        <f t="shared" si="33"/>
        <v>0.17603559563840687</v>
      </c>
      <c r="O182" s="2">
        <f t="shared" si="34"/>
        <v>236777.43715101221</v>
      </c>
      <c r="P182" s="3">
        <f t="shared" si="35"/>
        <v>0.23843839423649579</v>
      </c>
    </row>
    <row r="183" spans="1:16" x14ac:dyDescent="0.25">
      <c r="A183" s="5" t="s">
        <v>32</v>
      </c>
      <c r="B183" s="4">
        <v>42625</v>
      </c>
      <c r="C183" s="2">
        <v>-2245.5</v>
      </c>
      <c r="D183" s="2">
        <f t="shared" si="38"/>
        <v>227356.0199999999</v>
      </c>
      <c r="E183" s="2">
        <f>E182+2245.5</f>
        <v>765678</v>
      </c>
      <c r="F183" s="7">
        <f t="shared" si="36"/>
        <v>993034.0199999999</v>
      </c>
      <c r="G183" s="2">
        <f t="shared" si="28"/>
        <v>485866.70069343696</v>
      </c>
      <c r="H183" s="3">
        <f t="shared" si="39"/>
        <v>0.48927498042155393</v>
      </c>
      <c r="I183" s="2">
        <f t="shared" si="29"/>
        <v>50375.832193038426</v>
      </c>
      <c r="J183" s="3">
        <f t="shared" si="37"/>
        <v>5.0729210861314128E-2</v>
      </c>
      <c r="K183" s="2">
        <f t="shared" si="30"/>
        <v>45204.71476261066</v>
      </c>
      <c r="L183" s="3">
        <f t="shared" si="31"/>
        <v>4.5521818842229257E-2</v>
      </c>
      <c r="M183" s="2">
        <f t="shared" si="32"/>
        <v>174809.33519990163</v>
      </c>
      <c r="N183" s="3">
        <f t="shared" si="33"/>
        <v>0.17603559563840687</v>
      </c>
      <c r="O183" s="2">
        <f t="shared" si="34"/>
        <v>236777.43715101221</v>
      </c>
      <c r="P183" s="3">
        <f t="shared" si="35"/>
        <v>0.23843839423649579</v>
      </c>
    </row>
    <row r="184" spans="1:16" x14ac:dyDescent="0.25">
      <c r="A184" s="5" t="s">
        <v>19</v>
      </c>
      <c r="B184" s="4">
        <v>42644</v>
      </c>
      <c r="C184" s="2">
        <v>0.35</v>
      </c>
      <c r="D184" s="2">
        <f t="shared" si="38"/>
        <v>227356.36999999991</v>
      </c>
      <c r="E184" s="2">
        <f>E183</f>
        <v>765678</v>
      </c>
      <c r="F184" s="7">
        <f t="shared" si="36"/>
        <v>993034.36999999988</v>
      </c>
      <c r="G184" s="2">
        <f t="shared" si="28"/>
        <v>485866.87193968007</v>
      </c>
      <c r="H184" s="3">
        <f t="shared" si="39"/>
        <v>0.48927498042155393</v>
      </c>
      <c r="I184" s="2">
        <f t="shared" si="29"/>
        <v>50375.849948262228</v>
      </c>
      <c r="J184" s="3">
        <f t="shared" si="37"/>
        <v>5.0729210861314128E-2</v>
      </c>
      <c r="K184" s="2">
        <f t="shared" si="30"/>
        <v>45204.730695247257</v>
      </c>
      <c r="L184" s="3">
        <f t="shared" si="31"/>
        <v>4.5521818842229257E-2</v>
      </c>
      <c r="M184" s="2">
        <f t="shared" si="32"/>
        <v>174809.39681236009</v>
      </c>
      <c r="N184" s="3">
        <f t="shared" si="33"/>
        <v>0.17603559563840687</v>
      </c>
      <c r="O184" s="2">
        <f t="shared" si="34"/>
        <v>236777.5206044502</v>
      </c>
      <c r="P184" s="3">
        <f t="shared" si="35"/>
        <v>0.23843839423649579</v>
      </c>
    </row>
    <row r="185" spans="1:16" x14ac:dyDescent="0.25">
      <c r="A185" s="5" t="s">
        <v>25</v>
      </c>
      <c r="B185" s="4">
        <v>42646</v>
      </c>
      <c r="C185" s="2">
        <v>2245.5</v>
      </c>
      <c r="D185" s="2">
        <f t="shared" si="38"/>
        <v>229601.86999999991</v>
      </c>
      <c r="E185" s="2">
        <f>E184</f>
        <v>765678</v>
      </c>
      <c r="F185" s="7">
        <f t="shared" si="36"/>
        <v>995279.86999999988</v>
      </c>
      <c r="G185" s="2">
        <f t="shared" si="28"/>
        <v>486965.53890821669</v>
      </c>
      <c r="H185" s="3">
        <f t="shared" si="39"/>
        <v>0.48927498042155393</v>
      </c>
      <c r="I185" s="2">
        <f t="shared" si="29"/>
        <v>50489.762391251308</v>
      </c>
      <c r="J185" s="3">
        <f t="shared" si="37"/>
        <v>5.0729210861314128E-2</v>
      </c>
      <c r="K185" s="2">
        <f t="shared" si="30"/>
        <v>45306.949939457481</v>
      </c>
      <c r="L185" s="3">
        <f t="shared" si="31"/>
        <v>4.5521818842229257E-2</v>
      </c>
      <c r="M185" s="2">
        <f t="shared" si="32"/>
        <v>175204.68474236614</v>
      </c>
      <c r="N185" s="3">
        <f t="shared" si="33"/>
        <v>0.17603559563840687</v>
      </c>
      <c r="O185" s="2">
        <f t="shared" si="34"/>
        <v>237312.93401870824</v>
      </c>
      <c r="P185" s="3">
        <f t="shared" si="35"/>
        <v>0.23843839423649579</v>
      </c>
    </row>
    <row r="186" spans="1:16" x14ac:dyDescent="0.25">
      <c r="A186" s="5" t="s">
        <v>32</v>
      </c>
      <c r="B186" s="4">
        <v>42653</v>
      </c>
      <c r="C186" s="2">
        <v>-2245.5</v>
      </c>
      <c r="D186" s="2">
        <f t="shared" si="38"/>
        <v>227356.36999999991</v>
      </c>
      <c r="E186" s="2">
        <f>E185+2245.5</f>
        <v>767923.5</v>
      </c>
      <c r="F186" s="7">
        <f t="shared" si="36"/>
        <v>995279.86999999988</v>
      </c>
      <c r="G186" s="2">
        <f t="shared" si="28"/>
        <v>486965.53890821669</v>
      </c>
      <c r="H186" s="3">
        <f t="shared" si="39"/>
        <v>0.48927498042155393</v>
      </c>
      <c r="I186" s="2">
        <f t="shared" si="29"/>
        <v>50489.762391251308</v>
      </c>
      <c r="J186" s="3">
        <f t="shared" si="37"/>
        <v>5.0729210861314128E-2</v>
      </c>
      <c r="K186" s="2">
        <f t="shared" si="30"/>
        <v>45306.949939457481</v>
      </c>
      <c r="L186" s="3">
        <f t="shared" si="31"/>
        <v>4.5521818842229257E-2</v>
      </c>
      <c r="M186" s="2">
        <f t="shared" si="32"/>
        <v>175204.68474236614</v>
      </c>
      <c r="N186" s="3">
        <f t="shared" si="33"/>
        <v>0.17603559563840687</v>
      </c>
      <c r="O186" s="2">
        <f t="shared" si="34"/>
        <v>237312.93401870824</v>
      </c>
      <c r="P186" s="3">
        <f t="shared" si="35"/>
        <v>0.23843839423649579</v>
      </c>
    </row>
    <row r="187" spans="1:16" x14ac:dyDescent="0.25">
      <c r="A187" s="5" t="s">
        <v>28</v>
      </c>
      <c r="B187" s="4">
        <v>42653</v>
      </c>
      <c r="C187" s="2">
        <v>1113.06</v>
      </c>
      <c r="D187" s="2">
        <f t="shared" si="38"/>
        <v>228469.42999999991</v>
      </c>
      <c r="E187" s="2">
        <f t="shared" ref="E187:E193" si="40">E186</f>
        <v>767923.5</v>
      </c>
      <c r="F187" s="7">
        <f t="shared" si="36"/>
        <v>996392.92999999993</v>
      </c>
      <c r="G187" s="2">
        <f t="shared" si="28"/>
        <v>487510.13131792471</v>
      </c>
      <c r="H187" s="3">
        <f t="shared" si="39"/>
        <v>0.48927498042155393</v>
      </c>
      <c r="I187" s="2">
        <f t="shared" si="29"/>
        <v>50546.227046692606</v>
      </c>
      <c r="J187" s="3">
        <f t="shared" si="37"/>
        <v>5.0729210861314128E-2</v>
      </c>
      <c r="K187" s="2">
        <f t="shared" si="30"/>
        <v>45357.618455138014</v>
      </c>
      <c r="L187" s="3">
        <f t="shared" si="31"/>
        <v>4.5521818842229257E-2</v>
      </c>
      <c r="M187" s="2">
        <f t="shared" si="32"/>
        <v>175400.62292244742</v>
      </c>
      <c r="N187" s="3">
        <f t="shared" si="33"/>
        <v>0.17603559563840687</v>
      </c>
      <c r="O187" s="2">
        <f t="shared" si="34"/>
        <v>237578.33025779715</v>
      </c>
      <c r="P187" s="3">
        <f t="shared" si="35"/>
        <v>0.23843839423649579</v>
      </c>
    </row>
    <row r="188" spans="1:16" x14ac:dyDescent="0.25">
      <c r="A188" s="5" t="s">
        <v>28</v>
      </c>
      <c r="B188" s="4">
        <v>42660</v>
      </c>
      <c r="C188" s="2">
        <v>0.59</v>
      </c>
      <c r="D188" s="2">
        <f t="shared" si="38"/>
        <v>228470.0199999999</v>
      </c>
      <c r="E188" s="2">
        <f t="shared" si="40"/>
        <v>767923.5</v>
      </c>
      <c r="F188" s="7">
        <f t="shared" si="36"/>
        <v>996393.5199999999</v>
      </c>
      <c r="G188" s="2">
        <f t="shared" si="28"/>
        <v>487510.41999016318</v>
      </c>
      <c r="H188" s="3">
        <f t="shared" si="39"/>
        <v>0.48927498042155393</v>
      </c>
      <c r="I188" s="2">
        <f t="shared" si="29"/>
        <v>50546.256976927012</v>
      </c>
      <c r="J188" s="3">
        <f t="shared" si="37"/>
        <v>5.0729210861314128E-2</v>
      </c>
      <c r="K188" s="2">
        <f t="shared" si="30"/>
        <v>45357.645313011133</v>
      </c>
      <c r="L188" s="3">
        <f t="shared" si="31"/>
        <v>4.5521818842229257E-2</v>
      </c>
      <c r="M188" s="2">
        <f t="shared" si="32"/>
        <v>175400.72678344886</v>
      </c>
      <c r="N188" s="3">
        <f t="shared" si="33"/>
        <v>0.17603559563840687</v>
      </c>
      <c r="O188" s="2">
        <f t="shared" si="34"/>
        <v>237578.47093644974</v>
      </c>
      <c r="P188" s="3">
        <f t="shared" si="35"/>
        <v>0.23843839423649579</v>
      </c>
    </row>
    <row r="189" spans="1:16" x14ac:dyDescent="0.25">
      <c r="A189" s="5" t="s">
        <v>28</v>
      </c>
      <c r="B189" s="4">
        <v>42667</v>
      </c>
      <c r="C189" s="2">
        <v>0.59</v>
      </c>
      <c r="D189" s="2">
        <f t="shared" si="38"/>
        <v>228470.6099999999</v>
      </c>
      <c r="E189" s="2">
        <f t="shared" si="40"/>
        <v>767923.5</v>
      </c>
      <c r="F189" s="7">
        <f t="shared" si="36"/>
        <v>996394.10999999987</v>
      </c>
      <c r="G189" s="2">
        <f t="shared" ref="G189:G196" si="41">F189*H188</f>
        <v>487510.70866240159</v>
      </c>
      <c r="H189" s="3">
        <f t="shared" si="39"/>
        <v>0.48927498042155393</v>
      </c>
      <c r="I189" s="2">
        <f t="shared" ref="I189:I196" si="42">F189*J188</f>
        <v>50546.286907161419</v>
      </c>
      <c r="J189" s="3">
        <f t="shared" si="37"/>
        <v>5.0729210861314128E-2</v>
      </c>
      <c r="K189" s="2">
        <f t="shared" ref="K189:K196" si="43">F189*L188</f>
        <v>45357.672170884245</v>
      </c>
      <c r="L189" s="3">
        <f t="shared" ref="L189:L252" si="44">K189/F189</f>
        <v>4.5521818842229257E-2</v>
      </c>
      <c r="M189" s="2">
        <f t="shared" ref="M189:M196" si="45">F189*N188</f>
        <v>175400.83064445027</v>
      </c>
      <c r="N189" s="3">
        <f t="shared" ref="N189:N252" si="46">M189/F189</f>
        <v>0.17603559563840687</v>
      </c>
      <c r="O189" s="2">
        <f t="shared" ref="O189:O196" si="47">F189*P188</f>
        <v>237578.61161510233</v>
      </c>
      <c r="P189" s="3">
        <f t="shared" ref="P189:P252" si="48">O189/F189</f>
        <v>0.23843839423649579</v>
      </c>
    </row>
    <row r="190" spans="1:16" x14ac:dyDescent="0.25">
      <c r="A190" s="5" t="s">
        <v>28</v>
      </c>
      <c r="B190" s="4">
        <v>42674</v>
      </c>
      <c r="C190" s="2">
        <v>0.59</v>
      </c>
      <c r="D190" s="2">
        <f t="shared" si="38"/>
        <v>228471.1999999999</v>
      </c>
      <c r="E190" s="2">
        <f t="shared" si="40"/>
        <v>767923.5</v>
      </c>
      <c r="F190" s="7">
        <f t="shared" si="36"/>
        <v>996394.7</v>
      </c>
      <c r="G190" s="2">
        <f t="shared" si="41"/>
        <v>487510.99733464007</v>
      </c>
      <c r="H190" s="3">
        <f t="shared" si="39"/>
        <v>0.48927498042155393</v>
      </c>
      <c r="I190" s="2">
        <f t="shared" si="42"/>
        <v>50546.316837395832</v>
      </c>
      <c r="J190" s="3">
        <f t="shared" si="37"/>
        <v>5.0729210861314128E-2</v>
      </c>
      <c r="K190" s="2">
        <f t="shared" si="43"/>
        <v>45357.699028757364</v>
      </c>
      <c r="L190" s="3">
        <f t="shared" si="44"/>
        <v>4.5521818842229257E-2</v>
      </c>
      <c r="M190" s="2">
        <f t="shared" si="45"/>
        <v>175400.9345054517</v>
      </c>
      <c r="N190" s="3">
        <f t="shared" si="46"/>
        <v>0.17603559563840687</v>
      </c>
      <c r="O190" s="2">
        <f t="shared" si="47"/>
        <v>237578.75229375495</v>
      </c>
      <c r="P190" s="3">
        <f t="shared" si="48"/>
        <v>0.23843839423649579</v>
      </c>
    </row>
    <row r="191" spans="1:16" x14ac:dyDescent="0.25">
      <c r="A191" s="5" t="s">
        <v>19</v>
      </c>
      <c r="B191" s="4">
        <v>42675</v>
      </c>
      <c r="C191" s="2">
        <v>0.38</v>
      </c>
      <c r="D191" s="2">
        <f t="shared" si="38"/>
        <v>228471.5799999999</v>
      </c>
      <c r="E191" s="2">
        <f t="shared" si="40"/>
        <v>767923.5</v>
      </c>
      <c r="F191" s="7">
        <f t="shared" si="36"/>
        <v>996395.07999999984</v>
      </c>
      <c r="G191" s="2">
        <f t="shared" si="41"/>
        <v>487511.18325913261</v>
      </c>
      <c r="H191" s="3">
        <f t="shared" si="39"/>
        <v>0.48927498042155393</v>
      </c>
      <c r="I191" s="2">
        <f t="shared" si="42"/>
        <v>50546.336114495949</v>
      </c>
      <c r="J191" s="3">
        <f t="shared" si="37"/>
        <v>5.0729210861314128E-2</v>
      </c>
      <c r="K191" s="2">
        <f t="shared" si="43"/>
        <v>45357.716327048518</v>
      </c>
      <c r="L191" s="3">
        <f t="shared" si="44"/>
        <v>4.5521818842229257E-2</v>
      </c>
      <c r="M191" s="2">
        <f t="shared" si="45"/>
        <v>175401.00139897803</v>
      </c>
      <c r="N191" s="3">
        <f t="shared" si="46"/>
        <v>0.17603559563840687</v>
      </c>
      <c r="O191" s="2">
        <f t="shared" si="47"/>
        <v>237578.84290034472</v>
      </c>
      <c r="P191" s="3">
        <f t="shared" si="48"/>
        <v>0.23843839423649579</v>
      </c>
    </row>
    <row r="192" spans="1:16" x14ac:dyDescent="0.25">
      <c r="A192" s="5" t="s">
        <v>25</v>
      </c>
      <c r="B192" s="4">
        <v>42677</v>
      </c>
      <c r="C192" s="2">
        <v>2245.5</v>
      </c>
      <c r="D192" s="2">
        <f t="shared" si="38"/>
        <v>230717.0799999999</v>
      </c>
      <c r="E192" s="2">
        <f t="shared" si="40"/>
        <v>767923.5</v>
      </c>
      <c r="F192" s="7">
        <f t="shared" si="36"/>
        <v>998640.57999999984</v>
      </c>
      <c r="G192" s="2">
        <f t="shared" si="41"/>
        <v>488609.85022766917</v>
      </c>
      <c r="H192" s="3">
        <f t="shared" si="39"/>
        <v>0.48927498042155393</v>
      </c>
      <c r="I192" s="2">
        <f t="shared" si="42"/>
        <v>50660.248557485029</v>
      </c>
      <c r="J192" s="3">
        <f t="shared" si="37"/>
        <v>5.0729210861314128E-2</v>
      </c>
      <c r="K192" s="2">
        <f t="shared" si="43"/>
        <v>45459.935571258749</v>
      </c>
      <c r="L192" s="3">
        <f t="shared" si="44"/>
        <v>4.5521818842229257E-2</v>
      </c>
      <c r="M192" s="2">
        <f t="shared" si="45"/>
        <v>175796.28932898407</v>
      </c>
      <c r="N192" s="3">
        <f t="shared" si="46"/>
        <v>0.17603559563840687</v>
      </c>
      <c r="O192" s="2">
        <f t="shared" si="47"/>
        <v>238114.25631460277</v>
      </c>
      <c r="P192" s="3">
        <f t="shared" si="48"/>
        <v>0.23843839423649579</v>
      </c>
    </row>
    <row r="193" spans="1:16" x14ac:dyDescent="0.25">
      <c r="A193" s="5" t="s">
        <v>28</v>
      </c>
      <c r="B193" s="4">
        <v>42681</v>
      </c>
      <c r="C193" s="2">
        <v>0.59</v>
      </c>
      <c r="D193" s="2">
        <f t="shared" si="38"/>
        <v>230717.6699999999</v>
      </c>
      <c r="E193" s="2">
        <f t="shared" si="40"/>
        <v>767923.5</v>
      </c>
      <c r="F193" s="7">
        <f t="shared" si="36"/>
        <v>998641.16999999993</v>
      </c>
      <c r="G193" s="2">
        <f t="shared" si="41"/>
        <v>488610.13889990764</v>
      </c>
      <c r="H193" s="3">
        <f t="shared" si="39"/>
        <v>0.48927498042155387</v>
      </c>
      <c r="I193" s="2">
        <f t="shared" si="42"/>
        <v>50660.278487719443</v>
      </c>
      <c r="J193" s="3">
        <f t="shared" si="37"/>
        <v>5.0729210861314128E-2</v>
      </c>
      <c r="K193" s="2">
        <f t="shared" si="43"/>
        <v>45459.962429131869</v>
      </c>
      <c r="L193" s="3">
        <f t="shared" si="44"/>
        <v>4.5521818842229257E-2</v>
      </c>
      <c r="M193" s="2">
        <f t="shared" si="45"/>
        <v>175796.39318998551</v>
      </c>
      <c r="N193" s="3">
        <f t="shared" si="46"/>
        <v>0.17603559563840687</v>
      </c>
      <c r="O193" s="2">
        <f t="shared" si="47"/>
        <v>238114.39699325539</v>
      </c>
      <c r="P193" s="3">
        <f t="shared" si="48"/>
        <v>0.23843839423649579</v>
      </c>
    </row>
    <row r="194" spans="1:16" x14ac:dyDescent="0.25">
      <c r="A194" s="5" t="s">
        <v>32</v>
      </c>
      <c r="B194" s="4">
        <v>42684</v>
      </c>
      <c r="C194" s="2">
        <v>-2245.5</v>
      </c>
      <c r="D194" s="2">
        <f t="shared" si="38"/>
        <v>228472.1699999999</v>
      </c>
      <c r="E194" s="2">
        <f>E193+2245.5</f>
        <v>770169</v>
      </c>
      <c r="F194" s="7">
        <f t="shared" si="36"/>
        <v>998641.16999999993</v>
      </c>
      <c r="G194" s="2">
        <f t="shared" si="41"/>
        <v>488610.13889990764</v>
      </c>
      <c r="H194" s="3">
        <f t="shared" si="39"/>
        <v>0.48927498042155387</v>
      </c>
      <c r="I194" s="2">
        <f t="shared" si="42"/>
        <v>50660.278487719443</v>
      </c>
      <c r="J194" s="3">
        <f t="shared" si="37"/>
        <v>5.0729210861314128E-2</v>
      </c>
      <c r="K194" s="2">
        <f t="shared" si="43"/>
        <v>45459.962429131869</v>
      </c>
      <c r="L194" s="3">
        <f t="shared" si="44"/>
        <v>4.5521818842229257E-2</v>
      </c>
      <c r="M194" s="2">
        <f t="shared" si="45"/>
        <v>175796.39318998551</v>
      </c>
      <c r="N194" s="3">
        <f t="shared" si="46"/>
        <v>0.17603559563840687</v>
      </c>
      <c r="O194" s="2">
        <f t="shared" si="47"/>
        <v>238114.39699325539</v>
      </c>
      <c r="P194" s="3">
        <f t="shared" si="48"/>
        <v>0.23843839423649579</v>
      </c>
    </row>
    <row r="195" spans="1:16" x14ac:dyDescent="0.25">
      <c r="A195" s="5" t="s">
        <v>28</v>
      </c>
      <c r="B195" s="4">
        <v>42688</v>
      </c>
      <c r="C195" s="2">
        <v>0.59</v>
      </c>
      <c r="D195" s="2">
        <f t="shared" si="38"/>
        <v>228472.75999999989</v>
      </c>
      <c r="E195" s="2">
        <f>E194</f>
        <v>770169</v>
      </c>
      <c r="F195" s="7">
        <f t="shared" si="36"/>
        <v>998641.75999999989</v>
      </c>
      <c r="G195" s="2">
        <f t="shared" si="41"/>
        <v>488610.42757214606</v>
      </c>
      <c r="H195" s="3">
        <f t="shared" si="39"/>
        <v>0.48927498042155387</v>
      </c>
      <c r="I195" s="2">
        <f t="shared" si="42"/>
        <v>50660.308417953849</v>
      </c>
      <c r="J195" s="3">
        <f t="shared" si="37"/>
        <v>5.0729210861314128E-2</v>
      </c>
      <c r="K195" s="2">
        <f t="shared" si="43"/>
        <v>45459.989287004981</v>
      </c>
      <c r="L195" s="3">
        <f t="shared" si="44"/>
        <v>4.5521818842229257E-2</v>
      </c>
      <c r="M195" s="2">
        <f t="shared" si="45"/>
        <v>175796.49705098695</v>
      </c>
      <c r="N195" s="3">
        <f t="shared" si="46"/>
        <v>0.17603559563840687</v>
      </c>
      <c r="O195" s="2">
        <f t="shared" si="47"/>
        <v>238114.53767190798</v>
      </c>
      <c r="P195" s="3">
        <f t="shared" si="48"/>
        <v>0.23843839423649579</v>
      </c>
    </row>
    <row r="196" spans="1:16" x14ac:dyDescent="0.25">
      <c r="A196" s="5" t="s">
        <v>28</v>
      </c>
      <c r="B196" s="4">
        <v>42695</v>
      </c>
      <c r="C196" s="2">
        <v>0.59</v>
      </c>
      <c r="D196" s="2">
        <f t="shared" si="38"/>
        <v>228473.34999999989</v>
      </c>
      <c r="E196" s="2">
        <f>E195</f>
        <v>770169</v>
      </c>
      <c r="F196" s="7">
        <f t="shared" ref="F196:F259" si="49">D196+E196</f>
        <v>998642.34999999986</v>
      </c>
      <c r="G196" s="2">
        <f t="shared" si="41"/>
        <v>488610.71624438447</v>
      </c>
      <c r="H196" s="3">
        <f t="shared" si="39"/>
        <v>0.48927498042155387</v>
      </c>
      <c r="I196" s="2">
        <f t="shared" si="42"/>
        <v>50660.338348188256</v>
      </c>
      <c r="J196" s="3">
        <f t="shared" ref="J196:J259" si="50">I196/F196</f>
        <v>5.0729210861314128E-2</v>
      </c>
      <c r="K196" s="2">
        <f t="shared" si="43"/>
        <v>45460.0161448781</v>
      </c>
      <c r="L196" s="3">
        <f t="shared" si="44"/>
        <v>4.5521818842229257E-2</v>
      </c>
      <c r="M196" s="2">
        <f t="shared" si="45"/>
        <v>175796.60091198835</v>
      </c>
      <c r="N196" s="3">
        <f t="shared" si="46"/>
        <v>0.17603559563840687</v>
      </c>
      <c r="O196" s="2">
        <f t="shared" si="47"/>
        <v>238114.67835056057</v>
      </c>
      <c r="P196" s="3">
        <f t="shared" si="48"/>
        <v>0.23843839423649579</v>
      </c>
    </row>
    <row r="197" spans="1:16" ht="45" x14ac:dyDescent="0.25">
      <c r="A197" s="5" t="s">
        <v>33</v>
      </c>
      <c r="B197" s="4">
        <v>42697</v>
      </c>
      <c r="C197" s="2">
        <v>339000</v>
      </c>
      <c r="D197" s="2">
        <f t="shared" ref="D197:D260" si="51">D196+C197</f>
        <v>567473.34999999986</v>
      </c>
      <c r="E197" s="2">
        <f>E196</f>
        <v>770169</v>
      </c>
      <c r="F197" s="7">
        <f t="shared" si="49"/>
        <v>1337642.3499999999</v>
      </c>
      <c r="G197" s="2">
        <f>G196</f>
        <v>488610.71624438447</v>
      </c>
      <c r="H197" s="3">
        <f t="shared" si="39"/>
        <v>0.3652775469051085</v>
      </c>
      <c r="I197" s="2">
        <f>I196</f>
        <v>50660.338348188256</v>
      </c>
      <c r="J197" s="3">
        <f t="shared" si="50"/>
        <v>3.7872857679923384E-2</v>
      </c>
      <c r="K197" s="2">
        <f>K196</f>
        <v>45460.0161448781</v>
      </c>
      <c r="L197" s="3">
        <f t="shared" si="44"/>
        <v>3.3985180078126342E-2</v>
      </c>
      <c r="M197" s="2">
        <f>M196</f>
        <v>175796.60091198835</v>
      </c>
      <c r="N197" s="3">
        <f t="shared" si="46"/>
        <v>0.13142272365403829</v>
      </c>
      <c r="O197" s="2">
        <f>O196+C197</f>
        <v>577114.6783505606</v>
      </c>
      <c r="P197" s="3">
        <f t="shared" si="48"/>
        <v>0.43144169168280344</v>
      </c>
    </row>
    <row r="198" spans="1:16" x14ac:dyDescent="0.25">
      <c r="A198" s="5" t="s">
        <v>32</v>
      </c>
      <c r="B198" s="4">
        <v>42698</v>
      </c>
      <c r="C198" s="2">
        <v>-25</v>
      </c>
      <c r="D198" s="2">
        <f t="shared" si="51"/>
        <v>567448.34999999986</v>
      </c>
      <c r="E198" s="2">
        <f>E197</f>
        <v>770169</v>
      </c>
      <c r="F198" s="7">
        <f t="shared" si="49"/>
        <v>1337617.3499999999</v>
      </c>
      <c r="G198" s="2">
        <f>F198*H197</f>
        <v>488601.58430571191</v>
      </c>
      <c r="H198" s="3">
        <f t="shared" ref="H198:H261" si="52">G198/F198</f>
        <v>0.3652775469051085</v>
      </c>
      <c r="I198" s="2">
        <f>F198*J197</f>
        <v>50659.391526746258</v>
      </c>
      <c r="J198" s="3">
        <f t="shared" si="50"/>
        <v>3.7872857679923384E-2</v>
      </c>
      <c r="K198" s="2">
        <f>F198*L197</f>
        <v>45459.16651537615</v>
      </c>
      <c r="L198" s="3">
        <f t="shared" si="44"/>
        <v>3.3985180078126342E-2</v>
      </c>
      <c r="M198" s="2">
        <f>F198*N197</f>
        <v>175793.315343897</v>
      </c>
      <c r="N198" s="3">
        <f t="shared" si="46"/>
        <v>0.13142272365403829</v>
      </c>
      <c r="O198" s="2">
        <f>F198*P197</f>
        <v>577103.89230826846</v>
      </c>
      <c r="P198" s="3">
        <f t="shared" si="48"/>
        <v>0.43144169168280339</v>
      </c>
    </row>
    <row r="199" spans="1:16" x14ac:dyDescent="0.25">
      <c r="A199" s="5" t="s">
        <v>32</v>
      </c>
      <c r="B199" s="4">
        <v>42698</v>
      </c>
      <c r="C199" s="2">
        <v>-339500</v>
      </c>
      <c r="D199" s="2">
        <f t="shared" si="51"/>
        <v>227948.34999999986</v>
      </c>
      <c r="E199" s="2">
        <f>E198+339500</f>
        <v>1109669</v>
      </c>
      <c r="F199" s="7">
        <f t="shared" si="49"/>
        <v>1337617.3499999999</v>
      </c>
      <c r="G199" s="2">
        <f t="shared" ref="G199:G262" si="53">F199*H198</f>
        <v>488601.58430571191</v>
      </c>
      <c r="H199" s="3">
        <f t="shared" si="52"/>
        <v>0.3652775469051085</v>
      </c>
      <c r="I199" s="2">
        <f t="shared" ref="I199:I262" si="54">F199*J198</f>
        <v>50659.391526746258</v>
      </c>
      <c r="J199" s="3">
        <f t="shared" si="50"/>
        <v>3.7872857679923384E-2</v>
      </c>
      <c r="K199" s="2">
        <f t="shared" ref="K199:K262" si="55">F199*L198</f>
        <v>45459.16651537615</v>
      </c>
      <c r="L199" s="3">
        <f t="shared" si="44"/>
        <v>3.3985180078126342E-2</v>
      </c>
      <c r="M199" s="2">
        <f t="shared" ref="M199:M262" si="56">F199*N198</f>
        <v>175793.315343897</v>
      </c>
      <c r="N199" s="3">
        <f t="shared" si="46"/>
        <v>0.13142272365403829</v>
      </c>
      <c r="O199" s="2">
        <f t="shared" ref="O199:O262" si="57">F199*P198</f>
        <v>577103.89230826846</v>
      </c>
      <c r="P199" s="3">
        <f t="shared" si="48"/>
        <v>0.43144169168280339</v>
      </c>
    </row>
    <row r="200" spans="1:16" x14ac:dyDescent="0.25">
      <c r="A200" s="8" t="s">
        <v>28</v>
      </c>
      <c r="B200" s="4">
        <v>42702</v>
      </c>
      <c r="C200" s="2">
        <v>0.59</v>
      </c>
      <c r="D200" s="2">
        <f t="shared" si="51"/>
        <v>227948.93999999986</v>
      </c>
      <c r="E200" s="2">
        <f>E199</f>
        <v>1109669</v>
      </c>
      <c r="F200" s="7">
        <f t="shared" si="49"/>
        <v>1337617.94</v>
      </c>
      <c r="G200" s="2">
        <f t="shared" si="53"/>
        <v>488601.79981946456</v>
      </c>
      <c r="H200" s="3">
        <f t="shared" si="52"/>
        <v>0.3652775469051085</v>
      </c>
      <c r="I200" s="2">
        <f t="shared" si="54"/>
        <v>50659.413871732293</v>
      </c>
      <c r="J200" s="3">
        <f t="shared" si="50"/>
        <v>3.7872857679923384E-2</v>
      </c>
      <c r="K200" s="2">
        <f t="shared" si="55"/>
        <v>45459.186566632394</v>
      </c>
      <c r="L200" s="3">
        <f t="shared" si="44"/>
        <v>3.3985180078126342E-2</v>
      </c>
      <c r="M200" s="2">
        <f t="shared" si="56"/>
        <v>175793.39288330395</v>
      </c>
      <c r="N200" s="3">
        <f t="shared" si="46"/>
        <v>0.13142272365403829</v>
      </c>
      <c r="O200" s="2">
        <f t="shared" si="57"/>
        <v>577104.14685886656</v>
      </c>
      <c r="P200" s="3">
        <f t="shared" si="48"/>
        <v>0.43144169168280339</v>
      </c>
    </row>
    <row r="201" spans="1:16" x14ac:dyDescent="0.25">
      <c r="A201" s="5" t="s">
        <v>19</v>
      </c>
      <c r="B201" s="4">
        <v>42705</v>
      </c>
      <c r="C201" s="2">
        <v>1.86</v>
      </c>
      <c r="D201" s="2">
        <f t="shared" si="51"/>
        <v>227950.79999999984</v>
      </c>
      <c r="E201" s="2">
        <f>E200</f>
        <v>1109669</v>
      </c>
      <c r="F201" s="7">
        <f t="shared" si="49"/>
        <v>1337619.7999999998</v>
      </c>
      <c r="G201" s="2">
        <f t="shared" si="53"/>
        <v>488602.47923570179</v>
      </c>
      <c r="H201" s="3">
        <f t="shared" si="52"/>
        <v>0.3652775469051085</v>
      </c>
      <c r="I201" s="2">
        <f t="shared" si="54"/>
        <v>50659.484315247573</v>
      </c>
      <c r="J201" s="3">
        <f t="shared" si="50"/>
        <v>3.7872857679923384E-2</v>
      </c>
      <c r="K201" s="2">
        <f t="shared" si="55"/>
        <v>45459.249779067337</v>
      </c>
      <c r="L201" s="3">
        <f t="shared" si="44"/>
        <v>3.3985180078126342E-2</v>
      </c>
      <c r="M201" s="2">
        <f t="shared" si="56"/>
        <v>175793.63732956993</v>
      </c>
      <c r="N201" s="3">
        <f t="shared" si="46"/>
        <v>0.13142272365403829</v>
      </c>
      <c r="O201" s="2">
        <f t="shared" si="57"/>
        <v>577104.94934041309</v>
      </c>
      <c r="P201" s="3">
        <f t="shared" si="48"/>
        <v>0.43144169168280344</v>
      </c>
    </row>
    <row r="202" spans="1:16" x14ac:dyDescent="0.25">
      <c r="A202" s="5" t="s">
        <v>25</v>
      </c>
      <c r="B202" s="4">
        <v>42709</v>
      </c>
      <c r="C202" s="2">
        <v>2245.5</v>
      </c>
      <c r="D202" s="2">
        <f t="shared" si="51"/>
        <v>230196.29999999984</v>
      </c>
      <c r="E202" s="2">
        <f>E201</f>
        <v>1109669</v>
      </c>
      <c r="F202" s="7">
        <f t="shared" si="49"/>
        <v>1339865.2999999998</v>
      </c>
      <c r="G202" s="2">
        <f t="shared" si="53"/>
        <v>489422.70996727719</v>
      </c>
      <c r="H202" s="3">
        <f t="shared" si="52"/>
        <v>0.3652775469051085</v>
      </c>
      <c r="I202" s="2">
        <f t="shared" si="54"/>
        <v>50744.527817167844</v>
      </c>
      <c r="J202" s="3">
        <f t="shared" si="50"/>
        <v>3.7872857679923384E-2</v>
      </c>
      <c r="K202" s="2">
        <f t="shared" si="55"/>
        <v>45535.563500932767</v>
      </c>
      <c r="L202" s="3">
        <f t="shared" si="44"/>
        <v>3.3985180078126342E-2</v>
      </c>
      <c r="M202" s="2">
        <f t="shared" si="56"/>
        <v>176088.74705553509</v>
      </c>
      <c r="N202" s="3">
        <f t="shared" si="46"/>
        <v>0.13142272365403829</v>
      </c>
      <c r="O202" s="2">
        <f t="shared" si="57"/>
        <v>578073.75165908691</v>
      </c>
      <c r="P202" s="3">
        <f t="shared" si="48"/>
        <v>0.4314416916828035</v>
      </c>
    </row>
    <row r="203" spans="1:16" x14ac:dyDescent="0.25">
      <c r="A203" s="5" t="s">
        <v>28</v>
      </c>
      <c r="B203" s="4">
        <v>42709</v>
      </c>
      <c r="C203" s="2">
        <v>0.59</v>
      </c>
      <c r="D203" s="2">
        <f t="shared" si="51"/>
        <v>230196.88999999984</v>
      </c>
      <c r="E203" s="2">
        <f>E202</f>
        <v>1109669</v>
      </c>
      <c r="F203" s="7">
        <f t="shared" si="49"/>
        <v>1339865.8899999999</v>
      </c>
      <c r="G203" s="2">
        <f t="shared" si="53"/>
        <v>489422.9254810299</v>
      </c>
      <c r="H203" s="3">
        <f t="shared" si="52"/>
        <v>0.3652775469051085</v>
      </c>
      <c r="I203" s="2">
        <f t="shared" si="54"/>
        <v>50744.550162153879</v>
      </c>
      <c r="J203" s="3">
        <f t="shared" si="50"/>
        <v>3.7872857679923384E-2</v>
      </c>
      <c r="K203" s="2">
        <f t="shared" si="55"/>
        <v>45535.583552189019</v>
      </c>
      <c r="L203" s="3">
        <f t="shared" si="44"/>
        <v>3.3985180078126342E-2</v>
      </c>
      <c r="M203" s="2">
        <f t="shared" si="56"/>
        <v>176088.82459494204</v>
      </c>
      <c r="N203" s="3">
        <f t="shared" si="46"/>
        <v>0.13142272365403829</v>
      </c>
      <c r="O203" s="2">
        <f t="shared" si="57"/>
        <v>578074.00620968512</v>
      </c>
      <c r="P203" s="3">
        <f t="shared" si="48"/>
        <v>0.43144169168280355</v>
      </c>
    </row>
    <row r="204" spans="1:16" x14ac:dyDescent="0.25">
      <c r="A204" s="5" t="s">
        <v>32</v>
      </c>
      <c r="B204" s="4">
        <v>42716</v>
      </c>
      <c r="C204" s="2">
        <v>-2245.5</v>
      </c>
      <c r="D204" s="2">
        <f t="shared" si="51"/>
        <v>227951.38999999984</v>
      </c>
      <c r="E204" s="2">
        <f>E203+2245.5</f>
        <v>1111914.5</v>
      </c>
      <c r="F204" s="7">
        <f t="shared" si="49"/>
        <v>1339865.8899999999</v>
      </c>
      <c r="G204" s="2">
        <f t="shared" si="53"/>
        <v>489422.9254810299</v>
      </c>
      <c r="H204" s="3">
        <f t="shared" si="52"/>
        <v>0.3652775469051085</v>
      </c>
      <c r="I204" s="2">
        <f t="shared" si="54"/>
        <v>50744.550162153879</v>
      </c>
      <c r="J204" s="3">
        <f t="shared" si="50"/>
        <v>3.7872857679923384E-2</v>
      </c>
      <c r="K204" s="2">
        <f t="shared" si="55"/>
        <v>45535.583552189019</v>
      </c>
      <c r="L204" s="3">
        <f t="shared" si="44"/>
        <v>3.3985180078126342E-2</v>
      </c>
      <c r="M204" s="2">
        <f t="shared" si="56"/>
        <v>176088.82459494204</v>
      </c>
      <c r="N204" s="3">
        <f t="shared" si="46"/>
        <v>0.13142272365403829</v>
      </c>
      <c r="O204" s="2">
        <f t="shared" si="57"/>
        <v>578074.00620968512</v>
      </c>
      <c r="P204" s="3">
        <f t="shared" si="48"/>
        <v>0.43144169168280355</v>
      </c>
    </row>
    <row r="205" spans="1:16" x14ac:dyDescent="0.25">
      <c r="A205" s="8" t="s">
        <v>28</v>
      </c>
      <c r="B205" s="4">
        <v>42716</v>
      </c>
      <c r="C205" s="2">
        <v>0.59</v>
      </c>
      <c r="D205" s="2">
        <f t="shared" si="51"/>
        <v>227951.97999999984</v>
      </c>
      <c r="E205" s="2">
        <f t="shared" ref="E205:E211" si="58">E204</f>
        <v>1111914.5</v>
      </c>
      <c r="F205" s="7">
        <f t="shared" si="49"/>
        <v>1339866.4799999997</v>
      </c>
      <c r="G205" s="2">
        <f t="shared" si="53"/>
        <v>489423.1409947825</v>
      </c>
      <c r="H205" s="3">
        <f t="shared" si="52"/>
        <v>0.3652775469051085</v>
      </c>
      <c r="I205" s="2">
        <f t="shared" si="54"/>
        <v>50744.572507139899</v>
      </c>
      <c r="J205" s="3">
        <f t="shared" si="50"/>
        <v>3.7872857679923384E-2</v>
      </c>
      <c r="K205" s="2">
        <f t="shared" si="55"/>
        <v>45535.603603445255</v>
      </c>
      <c r="L205" s="3">
        <f t="shared" si="44"/>
        <v>3.3985180078126342E-2</v>
      </c>
      <c r="M205" s="2">
        <f t="shared" si="56"/>
        <v>176088.90213434899</v>
      </c>
      <c r="N205" s="3">
        <f t="shared" si="46"/>
        <v>0.13142272365403829</v>
      </c>
      <c r="O205" s="2">
        <f t="shared" si="57"/>
        <v>578074.26076028321</v>
      </c>
      <c r="P205" s="3">
        <f t="shared" si="48"/>
        <v>0.43144169168280361</v>
      </c>
    </row>
    <row r="206" spans="1:16" x14ac:dyDescent="0.25">
      <c r="A206" s="8" t="s">
        <v>28</v>
      </c>
      <c r="B206" s="4">
        <v>42723</v>
      </c>
      <c r="C206" s="2">
        <v>0.59</v>
      </c>
      <c r="D206" s="2">
        <f t="shared" si="51"/>
        <v>227952.56999999983</v>
      </c>
      <c r="E206" s="2">
        <f t="shared" si="58"/>
        <v>1111914.5</v>
      </c>
      <c r="F206" s="7">
        <f t="shared" si="49"/>
        <v>1339867.0699999998</v>
      </c>
      <c r="G206" s="2">
        <f t="shared" si="53"/>
        <v>489423.35650853522</v>
      </c>
      <c r="H206" s="3">
        <f t="shared" si="52"/>
        <v>0.3652775469051085</v>
      </c>
      <c r="I206" s="2">
        <f t="shared" si="54"/>
        <v>50744.594852125934</v>
      </c>
      <c r="J206" s="3">
        <f t="shared" si="50"/>
        <v>3.7872857679923384E-2</v>
      </c>
      <c r="K206" s="2">
        <f t="shared" si="55"/>
        <v>45535.623654701507</v>
      </c>
      <c r="L206" s="3">
        <f t="shared" si="44"/>
        <v>3.3985180078126342E-2</v>
      </c>
      <c r="M206" s="2">
        <f t="shared" si="56"/>
        <v>176088.97967375594</v>
      </c>
      <c r="N206" s="3">
        <f t="shared" si="46"/>
        <v>0.13142272365403829</v>
      </c>
      <c r="O206" s="2">
        <f t="shared" si="57"/>
        <v>578074.51531088131</v>
      </c>
      <c r="P206" s="3">
        <f t="shared" si="48"/>
        <v>0.43144169168280355</v>
      </c>
    </row>
    <row r="207" spans="1:16" x14ac:dyDescent="0.25">
      <c r="A207" s="8" t="s">
        <v>28</v>
      </c>
      <c r="B207" s="4">
        <v>42732</v>
      </c>
      <c r="C207" s="2">
        <v>0.08</v>
      </c>
      <c r="D207" s="2">
        <f t="shared" si="51"/>
        <v>227952.64999999982</v>
      </c>
      <c r="E207" s="2">
        <f t="shared" si="58"/>
        <v>1111914.5</v>
      </c>
      <c r="F207" s="7">
        <f t="shared" si="49"/>
        <v>1339867.1499999999</v>
      </c>
      <c r="G207" s="2">
        <f t="shared" si="53"/>
        <v>489423.38573073898</v>
      </c>
      <c r="H207" s="3">
        <f t="shared" si="52"/>
        <v>0.3652775469051085</v>
      </c>
      <c r="I207" s="2">
        <f t="shared" si="54"/>
        <v>50744.597881954556</v>
      </c>
      <c r="J207" s="3">
        <f t="shared" si="50"/>
        <v>3.7872857679923384E-2</v>
      </c>
      <c r="K207" s="2">
        <f t="shared" si="55"/>
        <v>45535.626373515915</v>
      </c>
      <c r="L207" s="3">
        <f t="shared" si="44"/>
        <v>3.3985180078126342E-2</v>
      </c>
      <c r="M207" s="2">
        <f t="shared" si="56"/>
        <v>176088.99018757386</v>
      </c>
      <c r="N207" s="3">
        <f t="shared" si="46"/>
        <v>0.13142272365403829</v>
      </c>
      <c r="O207" s="2">
        <f t="shared" si="57"/>
        <v>578074.54982621665</v>
      </c>
      <c r="P207" s="3">
        <f t="shared" si="48"/>
        <v>0.43144169168280355</v>
      </c>
    </row>
    <row r="208" spans="1:16" x14ac:dyDescent="0.25">
      <c r="A208" s="8" t="s">
        <v>28</v>
      </c>
      <c r="B208" s="4">
        <v>42732</v>
      </c>
      <c r="C208" s="2">
        <v>0.67</v>
      </c>
      <c r="D208" s="2">
        <f t="shared" si="51"/>
        <v>227953.31999999983</v>
      </c>
      <c r="E208" s="2">
        <f t="shared" si="58"/>
        <v>1111914.5</v>
      </c>
      <c r="F208" s="7">
        <f t="shared" si="49"/>
        <v>1339867.8199999998</v>
      </c>
      <c r="G208" s="2">
        <f t="shared" si="53"/>
        <v>489423.63046669541</v>
      </c>
      <c r="H208" s="3">
        <f t="shared" si="52"/>
        <v>0.3652775469051085</v>
      </c>
      <c r="I208" s="2">
        <f t="shared" si="54"/>
        <v>50744.623256769199</v>
      </c>
      <c r="J208" s="3">
        <f t="shared" si="50"/>
        <v>3.7872857679923384E-2</v>
      </c>
      <c r="K208" s="2">
        <f t="shared" si="55"/>
        <v>45535.649143586568</v>
      </c>
      <c r="L208" s="3">
        <f t="shared" si="44"/>
        <v>3.3985180078126342E-2</v>
      </c>
      <c r="M208" s="2">
        <f t="shared" si="56"/>
        <v>176089.0782407987</v>
      </c>
      <c r="N208" s="3">
        <f t="shared" si="46"/>
        <v>0.13142272365403829</v>
      </c>
      <c r="O208" s="2">
        <f t="shared" si="57"/>
        <v>578074.83889215009</v>
      </c>
      <c r="P208" s="3">
        <f t="shared" si="48"/>
        <v>0.43144169168280355</v>
      </c>
    </row>
    <row r="209" spans="1:16" x14ac:dyDescent="0.25">
      <c r="A209" s="5" t="s">
        <v>19</v>
      </c>
      <c r="B209" s="4">
        <v>42736</v>
      </c>
      <c r="C209" s="2">
        <v>0.28999999999999998</v>
      </c>
      <c r="D209" s="2">
        <f t="shared" si="51"/>
        <v>227953.60999999984</v>
      </c>
      <c r="E209" s="2">
        <f t="shared" si="58"/>
        <v>1111914.5</v>
      </c>
      <c r="F209" s="7">
        <f t="shared" si="49"/>
        <v>1339868.1099999999</v>
      </c>
      <c r="G209" s="2">
        <f t="shared" si="53"/>
        <v>489423.73639718402</v>
      </c>
      <c r="H209" s="3">
        <f t="shared" si="52"/>
        <v>0.3652775469051085</v>
      </c>
      <c r="I209" s="2">
        <f t="shared" si="54"/>
        <v>50744.634239897925</v>
      </c>
      <c r="J209" s="3">
        <f t="shared" si="50"/>
        <v>3.7872857679923384E-2</v>
      </c>
      <c r="K209" s="2">
        <f t="shared" si="55"/>
        <v>45535.658999288789</v>
      </c>
      <c r="L209" s="3">
        <f t="shared" si="44"/>
        <v>3.3985180078126342E-2</v>
      </c>
      <c r="M209" s="2">
        <f t="shared" si="56"/>
        <v>176089.11635338856</v>
      </c>
      <c r="N209" s="3">
        <f t="shared" si="46"/>
        <v>0.13142272365403829</v>
      </c>
      <c r="O209" s="2">
        <f t="shared" si="57"/>
        <v>578074.96401024063</v>
      </c>
      <c r="P209" s="3">
        <f t="shared" si="48"/>
        <v>0.43144169168280355</v>
      </c>
    </row>
    <row r="210" spans="1:16" x14ac:dyDescent="0.25">
      <c r="A210" s="5" t="s">
        <v>25</v>
      </c>
      <c r="B210" s="4">
        <v>42738</v>
      </c>
      <c r="C210" s="2">
        <v>2245.5</v>
      </c>
      <c r="D210" s="2">
        <f t="shared" si="51"/>
        <v>230199.10999999984</v>
      </c>
      <c r="E210" s="2">
        <f t="shared" si="58"/>
        <v>1111914.5</v>
      </c>
      <c r="F210" s="7">
        <f t="shared" si="49"/>
        <v>1342113.6099999999</v>
      </c>
      <c r="G210" s="2">
        <f t="shared" si="53"/>
        <v>490243.96712875942</v>
      </c>
      <c r="H210" s="3">
        <f t="shared" si="52"/>
        <v>0.3652775469051085</v>
      </c>
      <c r="I210" s="2">
        <f t="shared" si="54"/>
        <v>50829.677741818195</v>
      </c>
      <c r="J210" s="3">
        <f t="shared" si="50"/>
        <v>3.7872857679923384E-2</v>
      </c>
      <c r="K210" s="2">
        <f t="shared" si="55"/>
        <v>45611.972721154219</v>
      </c>
      <c r="L210" s="3">
        <f t="shared" si="44"/>
        <v>3.3985180078126342E-2</v>
      </c>
      <c r="M210" s="2">
        <f t="shared" si="56"/>
        <v>176384.22607935371</v>
      </c>
      <c r="N210" s="3">
        <f t="shared" si="46"/>
        <v>0.13142272365403829</v>
      </c>
      <c r="O210" s="2">
        <f t="shared" si="57"/>
        <v>579043.76632891444</v>
      </c>
      <c r="P210" s="3">
        <f t="shared" si="48"/>
        <v>0.43144169168280361</v>
      </c>
    </row>
    <row r="211" spans="1:16" x14ac:dyDescent="0.25">
      <c r="A211" s="8" t="s">
        <v>28</v>
      </c>
      <c r="B211" s="4">
        <v>42739</v>
      </c>
      <c r="C211" s="2">
        <v>0.59</v>
      </c>
      <c r="D211" s="2">
        <f t="shared" si="51"/>
        <v>230199.69999999984</v>
      </c>
      <c r="E211" s="2">
        <f t="shared" si="58"/>
        <v>1111914.5</v>
      </c>
      <c r="F211" s="7">
        <f t="shared" si="49"/>
        <v>1342114.1999999997</v>
      </c>
      <c r="G211" s="2">
        <f t="shared" si="53"/>
        <v>490244.18264251208</v>
      </c>
      <c r="H211" s="3">
        <f t="shared" si="52"/>
        <v>0.3652775469051085</v>
      </c>
      <c r="I211" s="2">
        <f t="shared" si="54"/>
        <v>50829.700086804216</v>
      </c>
      <c r="J211" s="3">
        <f t="shared" si="50"/>
        <v>3.7872857679923384E-2</v>
      </c>
      <c r="K211" s="2">
        <f t="shared" si="55"/>
        <v>45611.992772410464</v>
      </c>
      <c r="L211" s="3">
        <f t="shared" si="44"/>
        <v>3.3985180078126342E-2</v>
      </c>
      <c r="M211" s="2">
        <f t="shared" si="56"/>
        <v>176384.30361876063</v>
      </c>
      <c r="N211" s="3">
        <f t="shared" si="46"/>
        <v>0.13142272365403829</v>
      </c>
      <c r="O211" s="2">
        <f t="shared" si="57"/>
        <v>579044.02087951254</v>
      </c>
      <c r="P211" s="3">
        <f t="shared" si="48"/>
        <v>0.43144169168280366</v>
      </c>
    </row>
    <row r="212" spans="1:16" x14ac:dyDescent="0.25">
      <c r="A212" s="5" t="s">
        <v>32</v>
      </c>
      <c r="B212" s="4">
        <v>42745</v>
      </c>
      <c r="C212" s="2">
        <v>-2245.5</v>
      </c>
      <c r="D212" s="2">
        <f t="shared" si="51"/>
        <v>227954.19999999984</v>
      </c>
      <c r="E212" s="2">
        <f>E211+2245.5</f>
        <v>1114160</v>
      </c>
      <c r="F212" s="7">
        <f t="shared" si="49"/>
        <v>1342114.1999999997</v>
      </c>
      <c r="G212" s="2">
        <f t="shared" si="53"/>
        <v>490244.18264251208</v>
      </c>
      <c r="H212" s="3">
        <f t="shared" si="52"/>
        <v>0.3652775469051085</v>
      </c>
      <c r="I212" s="2">
        <f t="shared" si="54"/>
        <v>50829.700086804216</v>
      </c>
      <c r="J212" s="3">
        <f t="shared" si="50"/>
        <v>3.7872857679923384E-2</v>
      </c>
      <c r="K212" s="2">
        <f t="shared" si="55"/>
        <v>45611.992772410464</v>
      </c>
      <c r="L212" s="3">
        <f t="shared" si="44"/>
        <v>3.3985180078126342E-2</v>
      </c>
      <c r="M212" s="2">
        <f t="shared" si="56"/>
        <v>176384.30361876063</v>
      </c>
      <c r="N212" s="3">
        <f t="shared" si="46"/>
        <v>0.13142272365403829</v>
      </c>
      <c r="O212" s="2">
        <f t="shared" si="57"/>
        <v>579044.02087951254</v>
      </c>
      <c r="P212" s="3">
        <f t="shared" si="48"/>
        <v>0.43144169168280366</v>
      </c>
    </row>
    <row r="213" spans="1:16" x14ac:dyDescent="0.25">
      <c r="A213" s="8" t="s">
        <v>28</v>
      </c>
      <c r="B213" s="4">
        <v>42746</v>
      </c>
      <c r="C213" s="2">
        <v>0.59</v>
      </c>
      <c r="D213" s="2">
        <f t="shared" si="51"/>
        <v>227954.78999999983</v>
      </c>
      <c r="E213" s="2">
        <f t="shared" ref="E213:E219" si="59">E212</f>
        <v>1114160</v>
      </c>
      <c r="F213" s="7">
        <f t="shared" si="49"/>
        <v>1342114.7899999998</v>
      </c>
      <c r="G213" s="2">
        <f t="shared" si="53"/>
        <v>490244.3981562648</v>
      </c>
      <c r="H213" s="3">
        <f t="shared" si="52"/>
        <v>0.3652775469051085</v>
      </c>
      <c r="I213" s="2">
        <f t="shared" si="54"/>
        <v>50829.722431790251</v>
      </c>
      <c r="J213" s="3">
        <f t="shared" si="50"/>
        <v>3.7872857679923384E-2</v>
      </c>
      <c r="K213" s="2">
        <f t="shared" si="55"/>
        <v>45612.012823666715</v>
      </c>
      <c r="L213" s="3">
        <f t="shared" si="44"/>
        <v>3.3985180078126342E-2</v>
      </c>
      <c r="M213" s="2">
        <f t="shared" si="56"/>
        <v>176384.38115816761</v>
      </c>
      <c r="N213" s="3">
        <f t="shared" si="46"/>
        <v>0.13142272365403829</v>
      </c>
      <c r="O213" s="2">
        <f t="shared" si="57"/>
        <v>579044.27543011075</v>
      </c>
      <c r="P213" s="3">
        <f t="shared" si="48"/>
        <v>0.43144169168280372</v>
      </c>
    </row>
    <row r="214" spans="1:16" x14ac:dyDescent="0.25">
      <c r="A214" s="8" t="s">
        <v>28</v>
      </c>
      <c r="B214" s="4">
        <v>42753</v>
      </c>
      <c r="C214" s="2">
        <v>0.59</v>
      </c>
      <c r="D214" s="2">
        <f t="shared" si="51"/>
        <v>227955.37999999983</v>
      </c>
      <c r="E214" s="2">
        <f t="shared" si="59"/>
        <v>1114160</v>
      </c>
      <c r="F214" s="7">
        <f t="shared" si="49"/>
        <v>1342115.3799999999</v>
      </c>
      <c r="G214" s="2">
        <f t="shared" si="53"/>
        <v>490244.61367001745</v>
      </c>
      <c r="H214" s="3">
        <f t="shared" si="52"/>
        <v>0.3652775469051085</v>
      </c>
      <c r="I214" s="2">
        <f t="shared" si="54"/>
        <v>50829.744776776286</v>
      </c>
      <c r="J214" s="3">
        <f t="shared" si="50"/>
        <v>3.7872857679923384E-2</v>
      </c>
      <c r="K214" s="2">
        <f t="shared" si="55"/>
        <v>45612.032874922959</v>
      </c>
      <c r="L214" s="3">
        <f t="shared" si="44"/>
        <v>3.3985180078126342E-2</v>
      </c>
      <c r="M214" s="2">
        <f t="shared" si="56"/>
        <v>176384.45869757456</v>
      </c>
      <c r="N214" s="3">
        <f t="shared" si="46"/>
        <v>0.13142272365403829</v>
      </c>
      <c r="O214" s="2">
        <f t="shared" si="57"/>
        <v>579044.52998070896</v>
      </c>
      <c r="P214" s="3">
        <f t="shared" si="48"/>
        <v>0.43144169168280377</v>
      </c>
    </row>
    <row r="215" spans="1:16" x14ac:dyDescent="0.25">
      <c r="A215" s="8" t="s">
        <v>28</v>
      </c>
      <c r="B215" s="4">
        <v>42760</v>
      </c>
      <c r="C215" s="2">
        <v>0.59</v>
      </c>
      <c r="D215" s="2">
        <f t="shared" si="51"/>
        <v>227955.96999999983</v>
      </c>
      <c r="E215" s="2">
        <f t="shared" si="59"/>
        <v>1114160</v>
      </c>
      <c r="F215" s="7">
        <f t="shared" si="49"/>
        <v>1342115.9699999997</v>
      </c>
      <c r="G215" s="2">
        <f t="shared" si="53"/>
        <v>490244.82918377011</v>
      </c>
      <c r="H215" s="3">
        <f t="shared" si="52"/>
        <v>0.3652775469051085</v>
      </c>
      <c r="I215" s="2">
        <f t="shared" si="54"/>
        <v>50829.767121762314</v>
      </c>
      <c r="J215" s="3">
        <f t="shared" si="50"/>
        <v>3.7872857679923384E-2</v>
      </c>
      <c r="K215" s="2">
        <f t="shared" si="55"/>
        <v>45612.052926179203</v>
      </c>
      <c r="L215" s="3">
        <f t="shared" si="44"/>
        <v>3.3985180078126342E-2</v>
      </c>
      <c r="M215" s="2">
        <f t="shared" si="56"/>
        <v>176384.53623698151</v>
      </c>
      <c r="N215" s="3">
        <f t="shared" si="46"/>
        <v>0.13142272365403829</v>
      </c>
      <c r="O215" s="2">
        <f t="shared" si="57"/>
        <v>579044.78453130706</v>
      </c>
      <c r="P215" s="3">
        <f t="shared" si="48"/>
        <v>0.43144169168280383</v>
      </c>
    </row>
    <row r="216" spans="1:16" x14ac:dyDescent="0.25">
      <c r="A216" s="5" t="s">
        <v>19</v>
      </c>
      <c r="B216" s="4">
        <v>42767</v>
      </c>
      <c r="C216" s="2">
        <v>0.31</v>
      </c>
      <c r="D216" s="2">
        <f t="shared" si="51"/>
        <v>227956.27999999982</v>
      </c>
      <c r="E216" s="2">
        <f t="shared" si="59"/>
        <v>1114160</v>
      </c>
      <c r="F216" s="7">
        <f t="shared" si="49"/>
        <v>1342116.2799999998</v>
      </c>
      <c r="G216" s="2">
        <f t="shared" si="53"/>
        <v>490244.94241980964</v>
      </c>
      <c r="H216" s="3">
        <f t="shared" si="52"/>
        <v>0.3652775469051085</v>
      </c>
      <c r="I216" s="2">
        <f t="shared" si="54"/>
        <v>50829.778862348197</v>
      </c>
      <c r="J216" s="3">
        <f t="shared" si="50"/>
        <v>3.7872857679923384E-2</v>
      </c>
      <c r="K216" s="2">
        <f t="shared" si="55"/>
        <v>45612.063461585029</v>
      </c>
      <c r="L216" s="3">
        <f t="shared" si="44"/>
        <v>3.3985180078126342E-2</v>
      </c>
      <c r="M216" s="2">
        <f t="shared" si="56"/>
        <v>176384.57697802584</v>
      </c>
      <c r="N216" s="3">
        <f t="shared" si="46"/>
        <v>0.13142272365403829</v>
      </c>
      <c r="O216" s="2">
        <f t="shared" si="57"/>
        <v>579044.91827823152</v>
      </c>
      <c r="P216" s="3">
        <f t="shared" si="48"/>
        <v>0.43144169168280383</v>
      </c>
    </row>
    <row r="217" spans="1:16" x14ac:dyDescent="0.25">
      <c r="A217" s="8" t="s">
        <v>28</v>
      </c>
      <c r="B217" s="4">
        <v>42767</v>
      </c>
      <c r="C217" s="2">
        <v>0.59</v>
      </c>
      <c r="D217" s="2">
        <f t="shared" si="51"/>
        <v>227956.86999999982</v>
      </c>
      <c r="E217" s="2">
        <f t="shared" si="59"/>
        <v>1114160</v>
      </c>
      <c r="F217" s="7">
        <f t="shared" si="49"/>
        <v>1342116.8699999999</v>
      </c>
      <c r="G217" s="2">
        <f t="shared" si="53"/>
        <v>490245.15793356235</v>
      </c>
      <c r="H217" s="3">
        <f t="shared" si="52"/>
        <v>0.3652775469051085</v>
      </c>
      <c r="I217" s="2">
        <f t="shared" si="54"/>
        <v>50829.801207334232</v>
      </c>
      <c r="J217" s="3">
        <f t="shared" si="50"/>
        <v>3.7872857679923384E-2</v>
      </c>
      <c r="K217" s="2">
        <f t="shared" si="55"/>
        <v>45612.08351284128</v>
      </c>
      <c r="L217" s="3">
        <f t="shared" si="44"/>
        <v>3.3985180078126342E-2</v>
      </c>
      <c r="M217" s="2">
        <f t="shared" si="56"/>
        <v>176384.65451743282</v>
      </c>
      <c r="N217" s="3">
        <f t="shared" si="46"/>
        <v>0.13142272365403829</v>
      </c>
      <c r="O217" s="2">
        <f t="shared" si="57"/>
        <v>579045.17282882961</v>
      </c>
      <c r="P217" s="3">
        <f t="shared" si="48"/>
        <v>0.43144169168280377</v>
      </c>
    </row>
    <row r="218" spans="1:16" x14ac:dyDescent="0.25">
      <c r="A218" s="5" t="s">
        <v>25</v>
      </c>
      <c r="B218" s="4">
        <v>42769</v>
      </c>
      <c r="C218" s="2">
        <v>2245.5</v>
      </c>
      <c r="D218" s="2">
        <f t="shared" si="51"/>
        <v>230202.36999999982</v>
      </c>
      <c r="E218" s="2">
        <f t="shared" si="59"/>
        <v>1114160</v>
      </c>
      <c r="F218" s="7">
        <f t="shared" si="49"/>
        <v>1344362.3699999999</v>
      </c>
      <c r="G218" s="2">
        <f t="shared" si="53"/>
        <v>491065.38866513775</v>
      </c>
      <c r="H218" s="3">
        <f t="shared" si="52"/>
        <v>0.3652775469051085</v>
      </c>
      <c r="I218" s="2">
        <f t="shared" si="54"/>
        <v>50914.844709254496</v>
      </c>
      <c r="J218" s="3">
        <f t="shared" si="50"/>
        <v>3.7872857679923384E-2</v>
      </c>
      <c r="K218" s="2">
        <f t="shared" si="55"/>
        <v>45688.39723470671</v>
      </c>
      <c r="L218" s="3">
        <f t="shared" si="44"/>
        <v>3.3985180078126342E-2</v>
      </c>
      <c r="M218" s="2">
        <f t="shared" si="56"/>
        <v>176679.76424339795</v>
      </c>
      <c r="N218" s="3">
        <f t="shared" si="46"/>
        <v>0.13142272365403829</v>
      </c>
      <c r="O218" s="2">
        <f t="shared" si="57"/>
        <v>580013.97514750331</v>
      </c>
      <c r="P218" s="3">
        <f t="shared" si="48"/>
        <v>0.43144169168280377</v>
      </c>
    </row>
    <row r="219" spans="1:16" x14ac:dyDescent="0.25">
      <c r="A219" s="8" t="s">
        <v>28</v>
      </c>
      <c r="B219" s="4">
        <v>42774</v>
      </c>
      <c r="C219" s="2">
        <v>0.59</v>
      </c>
      <c r="D219" s="2">
        <f t="shared" si="51"/>
        <v>230202.95999999982</v>
      </c>
      <c r="E219" s="2">
        <f t="shared" si="59"/>
        <v>1114160</v>
      </c>
      <c r="F219" s="7">
        <f t="shared" si="49"/>
        <v>1344362.9599999997</v>
      </c>
      <c r="G219" s="2">
        <f t="shared" si="53"/>
        <v>491065.60417889041</v>
      </c>
      <c r="H219" s="3">
        <f t="shared" si="52"/>
        <v>0.3652775469051085</v>
      </c>
      <c r="I219" s="2">
        <f t="shared" si="54"/>
        <v>50914.867054240523</v>
      </c>
      <c r="J219" s="3">
        <f t="shared" si="50"/>
        <v>3.7872857679923384E-2</v>
      </c>
      <c r="K219" s="2">
        <f t="shared" si="55"/>
        <v>45688.417285962954</v>
      </c>
      <c r="L219" s="3">
        <f t="shared" si="44"/>
        <v>3.3985180078126342E-2</v>
      </c>
      <c r="M219" s="2">
        <f t="shared" si="56"/>
        <v>176679.8417828049</v>
      </c>
      <c r="N219" s="3">
        <f t="shared" si="46"/>
        <v>0.13142272365403829</v>
      </c>
      <c r="O219" s="2">
        <f t="shared" si="57"/>
        <v>580014.22969810129</v>
      </c>
      <c r="P219" s="3">
        <f t="shared" si="48"/>
        <v>0.43144169168280372</v>
      </c>
    </row>
    <row r="220" spans="1:16" x14ac:dyDescent="0.25">
      <c r="A220" s="5" t="s">
        <v>32</v>
      </c>
      <c r="B220" s="4">
        <v>42776</v>
      </c>
      <c r="C220" s="2">
        <v>-2245.5</v>
      </c>
      <c r="D220" s="2">
        <f t="shared" si="51"/>
        <v>227957.45999999982</v>
      </c>
      <c r="E220" s="2">
        <f>E219+2245.5</f>
        <v>1116405.5</v>
      </c>
      <c r="F220" s="7">
        <f t="shared" si="49"/>
        <v>1344362.9599999997</v>
      </c>
      <c r="G220" s="2">
        <f t="shared" si="53"/>
        <v>491065.60417889041</v>
      </c>
      <c r="H220" s="3">
        <f t="shared" si="52"/>
        <v>0.3652775469051085</v>
      </c>
      <c r="I220" s="2">
        <f t="shared" si="54"/>
        <v>50914.867054240523</v>
      </c>
      <c r="J220" s="3">
        <f t="shared" si="50"/>
        <v>3.7872857679923384E-2</v>
      </c>
      <c r="K220" s="2">
        <f t="shared" si="55"/>
        <v>45688.417285962954</v>
      </c>
      <c r="L220" s="3">
        <f t="shared" si="44"/>
        <v>3.3985180078126342E-2</v>
      </c>
      <c r="M220" s="2">
        <f t="shared" si="56"/>
        <v>176679.8417828049</v>
      </c>
      <c r="N220" s="3">
        <f t="shared" si="46"/>
        <v>0.13142272365403829</v>
      </c>
      <c r="O220" s="2">
        <f t="shared" si="57"/>
        <v>580014.22969810129</v>
      </c>
      <c r="P220" s="3">
        <f t="shared" si="48"/>
        <v>0.43144169168280372</v>
      </c>
    </row>
    <row r="221" spans="1:16" x14ac:dyDescent="0.25">
      <c r="A221" s="8" t="s">
        <v>28</v>
      </c>
      <c r="B221" s="4">
        <v>42781</v>
      </c>
      <c r="C221" s="2">
        <v>0.59</v>
      </c>
      <c r="D221" s="2">
        <f t="shared" si="51"/>
        <v>227958.04999999981</v>
      </c>
      <c r="E221" s="2">
        <f t="shared" ref="E221:E226" si="60">E220</f>
        <v>1116405.5</v>
      </c>
      <c r="F221" s="7">
        <f t="shared" si="49"/>
        <v>1344363.5499999998</v>
      </c>
      <c r="G221" s="2">
        <f t="shared" si="53"/>
        <v>491065.81969264313</v>
      </c>
      <c r="H221" s="3">
        <f t="shared" si="52"/>
        <v>0.3652775469051085</v>
      </c>
      <c r="I221" s="2">
        <f t="shared" si="54"/>
        <v>50914.889399226558</v>
      </c>
      <c r="J221" s="3">
        <f t="shared" si="50"/>
        <v>3.7872857679923384E-2</v>
      </c>
      <c r="K221" s="2">
        <f t="shared" si="55"/>
        <v>45688.437337219199</v>
      </c>
      <c r="L221" s="3">
        <f t="shared" si="44"/>
        <v>3.3985180078126342E-2</v>
      </c>
      <c r="M221" s="2">
        <f t="shared" si="56"/>
        <v>176679.91932221185</v>
      </c>
      <c r="N221" s="3">
        <f t="shared" si="46"/>
        <v>0.13142272365403829</v>
      </c>
      <c r="O221" s="2">
        <f t="shared" si="57"/>
        <v>580014.48424869939</v>
      </c>
      <c r="P221" s="3">
        <f t="shared" si="48"/>
        <v>0.43144169168280372</v>
      </c>
    </row>
    <row r="222" spans="1:16" x14ac:dyDescent="0.25">
      <c r="A222" s="8" t="s">
        <v>28</v>
      </c>
      <c r="B222" s="4">
        <v>42788</v>
      </c>
      <c r="C222" s="2">
        <v>0.59</v>
      </c>
      <c r="D222" s="2">
        <f t="shared" si="51"/>
        <v>227958.63999999981</v>
      </c>
      <c r="E222" s="2">
        <f t="shared" si="60"/>
        <v>1116405.5</v>
      </c>
      <c r="F222" s="7">
        <f t="shared" si="49"/>
        <v>1344364.14</v>
      </c>
      <c r="G222" s="2">
        <f t="shared" si="53"/>
        <v>491066.03520639578</v>
      </c>
      <c r="H222" s="3">
        <f t="shared" si="52"/>
        <v>0.3652775469051085</v>
      </c>
      <c r="I222" s="2">
        <f t="shared" si="54"/>
        <v>50914.911744212593</v>
      </c>
      <c r="J222" s="3">
        <f t="shared" si="50"/>
        <v>3.7872857679923384E-2</v>
      </c>
      <c r="K222" s="2">
        <f t="shared" si="55"/>
        <v>45688.45738847545</v>
      </c>
      <c r="L222" s="3">
        <f t="shared" si="44"/>
        <v>3.3985180078126342E-2</v>
      </c>
      <c r="M222" s="2">
        <f t="shared" si="56"/>
        <v>176679.99686161883</v>
      </c>
      <c r="N222" s="3">
        <f t="shared" si="46"/>
        <v>0.13142272365403829</v>
      </c>
      <c r="O222" s="2">
        <f t="shared" si="57"/>
        <v>580014.73879929748</v>
      </c>
      <c r="P222" s="3">
        <f t="shared" si="48"/>
        <v>0.43144169168280366</v>
      </c>
    </row>
    <row r="223" spans="1:16" x14ac:dyDescent="0.25">
      <c r="A223" s="5" t="s">
        <v>19</v>
      </c>
      <c r="B223" s="4">
        <v>42795</v>
      </c>
      <c r="C223" s="2">
        <v>0.28000000000000003</v>
      </c>
      <c r="D223" s="2">
        <f t="shared" si="51"/>
        <v>227958.91999999981</v>
      </c>
      <c r="E223" s="2">
        <f t="shared" si="60"/>
        <v>1116405.5</v>
      </c>
      <c r="F223" s="7">
        <f t="shared" si="49"/>
        <v>1344364.42</v>
      </c>
      <c r="G223" s="2">
        <f t="shared" si="53"/>
        <v>491066.13748410897</v>
      </c>
      <c r="H223" s="3">
        <f t="shared" si="52"/>
        <v>0.3652775469051085</v>
      </c>
      <c r="I223" s="2">
        <f t="shared" si="54"/>
        <v>50914.922348612745</v>
      </c>
      <c r="J223" s="3">
        <f t="shared" si="50"/>
        <v>3.7872857679923384E-2</v>
      </c>
      <c r="K223" s="2">
        <f t="shared" si="55"/>
        <v>45688.466904325869</v>
      </c>
      <c r="L223" s="3">
        <f t="shared" si="44"/>
        <v>3.3985180078126342E-2</v>
      </c>
      <c r="M223" s="2">
        <f t="shared" si="56"/>
        <v>176680.03365998145</v>
      </c>
      <c r="N223" s="3">
        <f t="shared" si="46"/>
        <v>0.13142272365403829</v>
      </c>
      <c r="O223" s="2">
        <f t="shared" si="57"/>
        <v>580014.85960297112</v>
      </c>
      <c r="P223" s="3">
        <f t="shared" si="48"/>
        <v>0.43144169168280366</v>
      </c>
    </row>
    <row r="224" spans="1:16" x14ac:dyDescent="0.25">
      <c r="A224" s="8" t="s">
        <v>28</v>
      </c>
      <c r="B224" s="4">
        <v>42795</v>
      </c>
      <c r="C224" s="2">
        <v>0.59</v>
      </c>
      <c r="D224" s="2">
        <f t="shared" si="51"/>
        <v>227959.50999999981</v>
      </c>
      <c r="E224" s="2">
        <f t="shared" si="60"/>
        <v>1116405.5</v>
      </c>
      <c r="F224" s="7">
        <f t="shared" si="49"/>
        <v>1344365.0099999998</v>
      </c>
      <c r="G224" s="2">
        <f t="shared" si="53"/>
        <v>491066.35299786157</v>
      </c>
      <c r="H224" s="3">
        <f t="shared" si="52"/>
        <v>0.3652775469051085</v>
      </c>
      <c r="I224" s="2">
        <f t="shared" si="54"/>
        <v>50914.944693598765</v>
      </c>
      <c r="J224" s="3">
        <f t="shared" si="50"/>
        <v>3.7872857679923384E-2</v>
      </c>
      <c r="K224" s="2">
        <f t="shared" si="55"/>
        <v>45688.486955582113</v>
      </c>
      <c r="L224" s="3">
        <f t="shared" si="44"/>
        <v>3.3985180078126342E-2</v>
      </c>
      <c r="M224" s="2">
        <f t="shared" si="56"/>
        <v>176680.1111993884</v>
      </c>
      <c r="N224" s="3">
        <f t="shared" si="46"/>
        <v>0.13142272365403829</v>
      </c>
      <c r="O224" s="2">
        <f t="shared" si="57"/>
        <v>580015.11415356921</v>
      </c>
      <c r="P224" s="3">
        <f t="shared" si="48"/>
        <v>0.43144169168280372</v>
      </c>
    </row>
    <row r="225" spans="1:16" x14ac:dyDescent="0.25">
      <c r="A225" s="5" t="s">
        <v>25</v>
      </c>
      <c r="B225" s="4">
        <v>42797</v>
      </c>
      <c r="C225" s="2">
        <v>2245.5</v>
      </c>
      <c r="D225" s="2">
        <f t="shared" si="51"/>
        <v>230205.00999999981</v>
      </c>
      <c r="E225" s="2">
        <f t="shared" si="60"/>
        <v>1116405.5</v>
      </c>
      <c r="F225" s="7">
        <f t="shared" si="49"/>
        <v>1346610.5099999998</v>
      </c>
      <c r="G225" s="2">
        <f t="shared" si="53"/>
        <v>491886.58372943697</v>
      </c>
      <c r="H225" s="3">
        <f t="shared" si="52"/>
        <v>0.3652775469051085</v>
      </c>
      <c r="I225" s="2">
        <f t="shared" si="54"/>
        <v>50999.988195519036</v>
      </c>
      <c r="J225" s="3">
        <f t="shared" si="50"/>
        <v>3.7872857679923384E-2</v>
      </c>
      <c r="K225" s="2">
        <f t="shared" si="55"/>
        <v>45764.800677447543</v>
      </c>
      <c r="L225" s="3">
        <f t="shared" si="44"/>
        <v>3.3985180078126342E-2</v>
      </c>
      <c r="M225" s="2">
        <f t="shared" si="56"/>
        <v>176975.22092535353</v>
      </c>
      <c r="N225" s="3">
        <f t="shared" si="46"/>
        <v>0.13142272365403829</v>
      </c>
      <c r="O225" s="2">
        <f t="shared" si="57"/>
        <v>580983.91647224303</v>
      </c>
      <c r="P225" s="3">
        <f t="shared" si="48"/>
        <v>0.43144169168280377</v>
      </c>
    </row>
    <row r="226" spans="1:16" x14ac:dyDescent="0.25">
      <c r="A226" s="8" t="s">
        <v>28</v>
      </c>
      <c r="B226" s="4">
        <v>42802</v>
      </c>
      <c r="C226" s="2">
        <v>0.59</v>
      </c>
      <c r="D226" s="2">
        <f t="shared" si="51"/>
        <v>230205.5999999998</v>
      </c>
      <c r="E226" s="2">
        <f t="shared" si="60"/>
        <v>1116405.5</v>
      </c>
      <c r="F226" s="7">
        <f t="shared" si="49"/>
        <v>1346611.0999999999</v>
      </c>
      <c r="G226" s="2">
        <f t="shared" si="53"/>
        <v>491886.79924318969</v>
      </c>
      <c r="H226" s="3">
        <f t="shared" si="52"/>
        <v>0.3652775469051085</v>
      </c>
      <c r="I226" s="2">
        <f t="shared" si="54"/>
        <v>51000.010540505071</v>
      </c>
      <c r="J226" s="3">
        <f t="shared" si="50"/>
        <v>3.7872857679923384E-2</v>
      </c>
      <c r="K226" s="2">
        <f t="shared" si="55"/>
        <v>45764.820728703795</v>
      </c>
      <c r="L226" s="3">
        <f t="shared" si="44"/>
        <v>3.3985180078126342E-2</v>
      </c>
      <c r="M226" s="2">
        <f t="shared" si="56"/>
        <v>176975.2984647605</v>
      </c>
      <c r="N226" s="3">
        <f t="shared" si="46"/>
        <v>0.13142272365403829</v>
      </c>
      <c r="O226" s="2">
        <f t="shared" si="57"/>
        <v>580984.17102284112</v>
      </c>
      <c r="P226" s="3">
        <f t="shared" si="48"/>
        <v>0.43144169168280372</v>
      </c>
    </row>
    <row r="227" spans="1:16" x14ac:dyDescent="0.25">
      <c r="A227" s="5" t="s">
        <v>32</v>
      </c>
      <c r="B227" s="4">
        <v>42804</v>
      </c>
      <c r="C227" s="2">
        <v>-2245.5</v>
      </c>
      <c r="D227" s="2">
        <f t="shared" si="51"/>
        <v>227960.0999999998</v>
      </c>
      <c r="E227" s="2">
        <f>E226+2245.5</f>
        <v>1118651</v>
      </c>
      <c r="F227" s="7">
        <f t="shared" si="49"/>
        <v>1346611.0999999999</v>
      </c>
      <c r="G227" s="2">
        <f t="shared" si="53"/>
        <v>491886.79924318969</v>
      </c>
      <c r="H227" s="3">
        <f t="shared" si="52"/>
        <v>0.3652775469051085</v>
      </c>
      <c r="I227" s="2">
        <f t="shared" si="54"/>
        <v>51000.010540505071</v>
      </c>
      <c r="J227" s="3">
        <f t="shared" si="50"/>
        <v>3.7872857679923384E-2</v>
      </c>
      <c r="K227" s="2">
        <f t="shared" si="55"/>
        <v>45764.820728703795</v>
      </c>
      <c r="L227" s="3">
        <f t="shared" si="44"/>
        <v>3.3985180078126342E-2</v>
      </c>
      <c r="M227" s="2">
        <f t="shared" si="56"/>
        <v>176975.2984647605</v>
      </c>
      <c r="N227" s="3">
        <f t="shared" si="46"/>
        <v>0.13142272365403829</v>
      </c>
      <c r="O227" s="2">
        <f t="shared" si="57"/>
        <v>580984.17102284112</v>
      </c>
      <c r="P227" s="3">
        <f t="shared" si="48"/>
        <v>0.43144169168280372</v>
      </c>
    </row>
    <row r="228" spans="1:16" x14ac:dyDescent="0.25">
      <c r="A228" s="8" t="s">
        <v>28</v>
      </c>
      <c r="B228" s="4">
        <v>42809</v>
      </c>
      <c r="C228" s="2">
        <v>0.59</v>
      </c>
      <c r="D228" s="2">
        <f t="shared" si="51"/>
        <v>227960.6899999998</v>
      </c>
      <c r="E228" s="2">
        <f>E227</f>
        <v>1118651</v>
      </c>
      <c r="F228" s="7">
        <f t="shared" si="49"/>
        <v>1346611.6899999997</v>
      </c>
      <c r="G228" s="2">
        <f t="shared" si="53"/>
        <v>491887.01475694234</v>
      </c>
      <c r="H228" s="3">
        <f t="shared" si="52"/>
        <v>0.3652775469051085</v>
      </c>
      <c r="I228" s="2">
        <f t="shared" si="54"/>
        <v>51000.032885491099</v>
      </c>
      <c r="J228" s="3">
        <f t="shared" si="50"/>
        <v>3.7872857679923384E-2</v>
      </c>
      <c r="K228" s="2">
        <f t="shared" si="55"/>
        <v>45764.840779960039</v>
      </c>
      <c r="L228" s="3">
        <f t="shared" si="44"/>
        <v>3.3985180078126342E-2</v>
      </c>
      <c r="M228" s="2">
        <f t="shared" si="56"/>
        <v>176975.37600416742</v>
      </c>
      <c r="N228" s="3">
        <f t="shared" si="46"/>
        <v>0.13142272365403829</v>
      </c>
      <c r="O228" s="2">
        <f t="shared" si="57"/>
        <v>580984.4255734391</v>
      </c>
      <c r="P228" s="3">
        <f t="shared" si="48"/>
        <v>0.43144169168280372</v>
      </c>
    </row>
    <row r="229" spans="1:16" x14ac:dyDescent="0.25">
      <c r="A229" s="8" t="s">
        <v>28</v>
      </c>
      <c r="B229" s="4">
        <v>42816</v>
      </c>
      <c r="C229" s="2">
        <v>0.59</v>
      </c>
      <c r="D229" s="2">
        <f t="shared" si="51"/>
        <v>227961.2799999998</v>
      </c>
      <c r="E229" s="2">
        <f>E228</f>
        <v>1118651</v>
      </c>
      <c r="F229" s="7">
        <f t="shared" si="49"/>
        <v>1346612.2799999998</v>
      </c>
      <c r="G229" s="2">
        <f t="shared" si="53"/>
        <v>491887.230270695</v>
      </c>
      <c r="H229" s="3">
        <f t="shared" si="52"/>
        <v>0.3652775469051085</v>
      </c>
      <c r="I229" s="2">
        <f t="shared" si="54"/>
        <v>51000.055230477134</v>
      </c>
      <c r="J229" s="3">
        <f t="shared" si="50"/>
        <v>3.7872857679923384E-2</v>
      </c>
      <c r="K229" s="2">
        <f t="shared" si="55"/>
        <v>45764.860831216283</v>
      </c>
      <c r="L229" s="3">
        <f t="shared" si="44"/>
        <v>3.3985180078126342E-2</v>
      </c>
      <c r="M229" s="2">
        <f t="shared" si="56"/>
        <v>176975.4535435744</v>
      </c>
      <c r="N229" s="3">
        <f t="shared" si="46"/>
        <v>0.13142272365403829</v>
      </c>
      <c r="O229" s="2">
        <f t="shared" si="57"/>
        <v>580984.68012403732</v>
      </c>
      <c r="P229" s="3">
        <f t="shared" si="48"/>
        <v>0.43144169168280377</v>
      </c>
    </row>
    <row r="230" spans="1:16" x14ac:dyDescent="0.25">
      <c r="A230" s="8" t="s">
        <v>28</v>
      </c>
      <c r="B230" s="4">
        <v>42823</v>
      </c>
      <c r="C230" s="2">
        <v>0.59</v>
      </c>
      <c r="D230" s="2">
        <f t="shared" si="51"/>
        <v>227961.86999999979</v>
      </c>
      <c r="E230" s="2">
        <f>E229</f>
        <v>1118651</v>
      </c>
      <c r="F230" s="7">
        <f t="shared" si="49"/>
        <v>1346612.8699999999</v>
      </c>
      <c r="G230" s="2">
        <f t="shared" si="53"/>
        <v>491887.44578444771</v>
      </c>
      <c r="H230" s="3">
        <f t="shared" si="52"/>
        <v>0.3652775469051085</v>
      </c>
      <c r="I230" s="2">
        <f t="shared" si="54"/>
        <v>51000.077575463169</v>
      </c>
      <c r="J230" s="3">
        <f t="shared" si="50"/>
        <v>3.7872857679923384E-2</v>
      </c>
      <c r="K230" s="2">
        <f t="shared" si="55"/>
        <v>45764.880882472535</v>
      </c>
      <c r="L230" s="3">
        <f t="shared" si="44"/>
        <v>3.3985180078126342E-2</v>
      </c>
      <c r="M230" s="2">
        <f t="shared" si="56"/>
        <v>176975.53108298138</v>
      </c>
      <c r="N230" s="3">
        <f t="shared" si="46"/>
        <v>0.13142272365403829</v>
      </c>
      <c r="O230" s="2">
        <f t="shared" si="57"/>
        <v>580984.93467463541</v>
      </c>
      <c r="P230" s="3">
        <f t="shared" si="48"/>
        <v>0.43144169168280372</v>
      </c>
    </row>
    <row r="231" spans="1:16" x14ac:dyDescent="0.25">
      <c r="A231" s="5" t="s">
        <v>19</v>
      </c>
      <c r="B231" s="4">
        <v>42826</v>
      </c>
      <c r="C231" s="2">
        <v>0.3</v>
      </c>
      <c r="D231" s="2">
        <f t="shared" si="51"/>
        <v>227962.16999999978</v>
      </c>
      <c r="E231" s="2">
        <f>E230</f>
        <v>1118651</v>
      </c>
      <c r="F231" s="7">
        <f t="shared" si="49"/>
        <v>1346613.1699999997</v>
      </c>
      <c r="G231" s="2">
        <f t="shared" si="53"/>
        <v>491887.55536771176</v>
      </c>
      <c r="H231" s="3">
        <f t="shared" si="52"/>
        <v>0.3652775469051085</v>
      </c>
      <c r="I231" s="2">
        <f t="shared" si="54"/>
        <v>51000.088937320463</v>
      </c>
      <c r="J231" s="3">
        <f t="shared" si="50"/>
        <v>3.7872857679923384E-2</v>
      </c>
      <c r="K231" s="2">
        <f t="shared" si="55"/>
        <v>45764.891078026551</v>
      </c>
      <c r="L231" s="3">
        <f t="shared" si="44"/>
        <v>3.3985180078126342E-2</v>
      </c>
      <c r="M231" s="2">
        <f t="shared" si="56"/>
        <v>176975.57050979845</v>
      </c>
      <c r="N231" s="3">
        <f t="shared" si="46"/>
        <v>0.13142272365403829</v>
      </c>
      <c r="O231" s="2">
        <f t="shared" si="57"/>
        <v>580985.06410714285</v>
      </c>
      <c r="P231" s="3">
        <f t="shared" si="48"/>
        <v>0.43144169168280372</v>
      </c>
    </row>
    <row r="232" spans="1:16" x14ac:dyDescent="0.25">
      <c r="A232" s="5" t="s">
        <v>25</v>
      </c>
      <c r="B232" s="4">
        <v>42828</v>
      </c>
      <c r="C232" s="2">
        <v>2245.5</v>
      </c>
      <c r="D232" s="2">
        <f t="shared" si="51"/>
        <v>230207.66999999978</v>
      </c>
      <c r="E232" s="2">
        <f>E231</f>
        <v>1118651</v>
      </c>
      <c r="F232" s="7">
        <f t="shared" si="49"/>
        <v>1348858.6699999997</v>
      </c>
      <c r="G232" s="2">
        <f t="shared" si="53"/>
        <v>492707.78609928716</v>
      </c>
      <c r="H232" s="3">
        <f t="shared" si="52"/>
        <v>0.3652775469051085</v>
      </c>
      <c r="I232" s="2">
        <f t="shared" si="54"/>
        <v>51085.132439240733</v>
      </c>
      <c r="J232" s="3">
        <f t="shared" si="50"/>
        <v>3.7872857679923384E-2</v>
      </c>
      <c r="K232" s="2">
        <f t="shared" si="55"/>
        <v>45841.204799891981</v>
      </c>
      <c r="L232" s="3">
        <f t="shared" si="44"/>
        <v>3.3985180078126342E-2</v>
      </c>
      <c r="M232" s="2">
        <f t="shared" si="56"/>
        <v>177270.68023576358</v>
      </c>
      <c r="N232" s="3">
        <f t="shared" si="46"/>
        <v>0.13142272365403829</v>
      </c>
      <c r="O232" s="2">
        <f t="shared" si="57"/>
        <v>581953.86642581655</v>
      </c>
      <c r="P232" s="3">
        <f t="shared" si="48"/>
        <v>0.43144169168280372</v>
      </c>
    </row>
    <row r="233" spans="1:16" x14ac:dyDescent="0.25">
      <c r="A233" s="8" t="s">
        <v>28</v>
      </c>
      <c r="B233" s="4">
        <v>42830</v>
      </c>
      <c r="C233" s="2">
        <v>0.59</v>
      </c>
      <c r="D233" s="2">
        <f t="shared" si="51"/>
        <v>230208.25999999978</v>
      </c>
      <c r="E233" s="2">
        <v>1220166</v>
      </c>
      <c r="F233" s="6">
        <f t="shared" si="49"/>
        <v>1450374.2599999998</v>
      </c>
      <c r="G233" s="2">
        <f t="shared" si="53"/>
        <v>529789.151787112</v>
      </c>
      <c r="H233" s="3">
        <f t="shared" si="52"/>
        <v>0.36527754690510855</v>
      </c>
      <c r="I233" s="2">
        <f t="shared" si="54"/>
        <v>54929.817931604186</v>
      </c>
      <c r="J233" s="3">
        <f t="shared" si="50"/>
        <v>3.7872857679923384E-2</v>
      </c>
      <c r="K233" s="2">
        <f t="shared" si="55"/>
        <v>49291.230406779228</v>
      </c>
      <c r="L233" s="3">
        <f t="shared" si="44"/>
        <v>3.3985180078126342E-2</v>
      </c>
      <c r="M233" s="2">
        <f t="shared" si="56"/>
        <v>190612.13556691023</v>
      </c>
      <c r="N233" s="3">
        <f t="shared" si="46"/>
        <v>0.13142272365403829</v>
      </c>
      <c r="O233" s="2">
        <f t="shared" si="57"/>
        <v>625751.92430759454</v>
      </c>
      <c r="P233" s="3">
        <f t="shared" si="48"/>
        <v>0.43144169168280372</v>
      </c>
    </row>
    <row r="234" spans="1:16" x14ac:dyDescent="0.25">
      <c r="A234" s="5" t="s">
        <v>32</v>
      </c>
      <c r="B234" s="4">
        <v>42835</v>
      </c>
      <c r="C234" s="2">
        <v>-2245.5</v>
      </c>
      <c r="D234" s="2">
        <f t="shared" si="51"/>
        <v>227962.75999999978</v>
      </c>
      <c r="E234" s="2">
        <f>E233+2245.5</f>
        <v>1222411.5</v>
      </c>
      <c r="F234" s="7">
        <f t="shared" si="49"/>
        <v>1450374.2599999998</v>
      </c>
      <c r="G234" s="2">
        <f t="shared" si="53"/>
        <v>529789.151787112</v>
      </c>
      <c r="H234" s="3">
        <f t="shared" si="52"/>
        <v>0.36527754690510855</v>
      </c>
      <c r="I234" s="2">
        <f t="shared" si="54"/>
        <v>54929.817931604186</v>
      </c>
      <c r="J234" s="3">
        <f t="shared" si="50"/>
        <v>3.7872857679923384E-2</v>
      </c>
      <c r="K234" s="2">
        <f t="shared" si="55"/>
        <v>49291.230406779228</v>
      </c>
      <c r="L234" s="3">
        <f t="shared" si="44"/>
        <v>3.3985180078126342E-2</v>
      </c>
      <c r="M234" s="2">
        <f t="shared" si="56"/>
        <v>190612.13556691023</v>
      </c>
      <c r="N234" s="3">
        <f t="shared" si="46"/>
        <v>0.13142272365403829</v>
      </c>
      <c r="O234" s="2">
        <f t="shared" si="57"/>
        <v>625751.92430759454</v>
      </c>
      <c r="P234" s="3">
        <f t="shared" si="48"/>
        <v>0.43144169168280372</v>
      </c>
    </row>
    <row r="235" spans="1:16" x14ac:dyDescent="0.25">
      <c r="A235" s="8" t="s">
        <v>28</v>
      </c>
      <c r="B235" s="4">
        <v>42837</v>
      </c>
      <c r="C235" s="2">
        <v>0.59</v>
      </c>
      <c r="D235" s="2">
        <f t="shared" si="51"/>
        <v>227963.34999999977</v>
      </c>
      <c r="E235" s="2">
        <f t="shared" ref="E235:E240" si="61">E234</f>
        <v>1222411.5</v>
      </c>
      <c r="F235" s="7">
        <f t="shared" si="49"/>
        <v>1450374.8499999999</v>
      </c>
      <c r="G235" s="2">
        <f t="shared" si="53"/>
        <v>529789.36730086477</v>
      </c>
      <c r="H235" s="3">
        <f t="shared" si="52"/>
        <v>0.36527754690510861</v>
      </c>
      <c r="I235" s="2">
        <f t="shared" si="54"/>
        <v>54929.840276590221</v>
      </c>
      <c r="J235" s="3">
        <f t="shared" si="50"/>
        <v>3.7872857679923384E-2</v>
      </c>
      <c r="K235" s="2">
        <f t="shared" si="55"/>
        <v>49291.25045803548</v>
      </c>
      <c r="L235" s="3">
        <f t="shared" si="44"/>
        <v>3.3985180078126342E-2</v>
      </c>
      <c r="M235" s="2">
        <f t="shared" si="56"/>
        <v>190612.21310631721</v>
      </c>
      <c r="N235" s="3">
        <f t="shared" si="46"/>
        <v>0.13142272365403829</v>
      </c>
      <c r="O235" s="2">
        <f t="shared" si="57"/>
        <v>625752.17885819264</v>
      </c>
      <c r="P235" s="3">
        <f t="shared" si="48"/>
        <v>0.43144169168280372</v>
      </c>
    </row>
    <row r="236" spans="1:16" x14ac:dyDescent="0.25">
      <c r="A236" s="8" t="s">
        <v>28</v>
      </c>
      <c r="B236" s="4">
        <v>42844</v>
      </c>
      <c r="C236" s="2">
        <v>0.59</v>
      </c>
      <c r="D236" s="2">
        <f t="shared" si="51"/>
        <v>227963.93999999977</v>
      </c>
      <c r="E236" s="2">
        <f t="shared" si="61"/>
        <v>1222411.5</v>
      </c>
      <c r="F236" s="7">
        <f t="shared" si="49"/>
        <v>1450375.4399999997</v>
      </c>
      <c r="G236" s="2">
        <f t="shared" si="53"/>
        <v>529789.58281461743</v>
      </c>
      <c r="H236" s="3">
        <f t="shared" si="52"/>
        <v>0.36527754690510861</v>
      </c>
      <c r="I236" s="2">
        <f t="shared" si="54"/>
        <v>54929.862621576249</v>
      </c>
      <c r="J236" s="3">
        <f t="shared" si="50"/>
        <v>3.7872857679923384E-2</v>
      </c>
      <c r="K236" s="2">
        <f t="shared" si="55"/>
        <v>49291.270509291717</v>
      </c>
      <c r="L236" s="3">
        <f t="shared" si="44"/>
        <v>3.3985180078126342E-2</v>
      </c>
      <c r="M236" s="2">
        <f t="shared" si="56"/>
        <v>190612.29064572416</v>
      </c>
      <c r="N236" s="3">
        <f t="shared" si="46"/>
        <v>0.13142272365403829</v>
      </c>
      <c r="O236" s="2">
        <f t="shared" si="57"/>
        <v>625752.43340879062</v>
      </c>
      <c r="P236" s="3">
        <f t="shared" si="48"/>
        <v>0.43144169168280366</v>
      </c>
    </row>
    <row r="237" spans="1:16" x14ac:dyDescent="0.25">
      <c r="A237" s="8" t="s">
        <v>28</v>
      </c>
      <c r="B237" s="4">
        <v>42851</v>
      </c>
      <c r="C237" s="2">
        <v>0.59</v>
      </c>
      <c r="D237" s="2">
        <f t="shared" si="51"/>
        <v>227964.52999999977</v>
      </c>
      <c r="E237" s="2">
        <f t="shared" si="61"/>
        <v>1222411.5</v>
      </c>
      <c r="F237" s="7">
        <f t="shared" si="49"/>
        <v>1450376.0299999998</v>
      </c>
      <c r="G237" s="2">
        <f t="shared" si="53"/>
        <v>529789.79832837009</v>
      </c>
      <c r="H237" s="3">
        <f t="shared" si="52"/>
        <v>0.36527754690510855</v>
      </c>
      <c r="I237" s="2">
        <f t="shared" si="54"/>
        <v>54929.884966562284</v>
      </c>
      <c r="J237" s="3">
        <f t="shared" si="50"/>
        <v>3.7872857679923384E-2</v>
      </c>
      <c r="K237" s="2">
        <f t="shared" si="55"/>
        <v>49291.290560547968</v>
      </c>
      <c r="L237" s="3">
        <f t="shared" si="44"/>
        <v>3.3985180078126342E-2</v>
      </c>
      <c r="M237" s="2">
        <f t="shared" si="56"/>
        <v>190612.36818513111</v>
      </c>
      <c r="N237" s="3">
        <f t="shared" si="46"/>
        <v>0.13142272365403829</v>
      </c>
      <c r="O237" s="2">
        <f t="shared" si="57"/>
        <v>625752.68795938871</v>
      </c>
      <c r="P237" s="3">
        <f t="shared" si="48"/>
        <v>0.43144169168280366</v>
      </c>
    </row>
    <row r="238" spans="1:16" x14ac:dyDescent="0.25">
      <c r="A238" s="5" t="s">
        <v>19</v>
      </c>
      <c r="B238" s="4">
        <v>42856</v>
      </c>
      <c r="C238" s="2">
        <v>0.3</v>
      </c>
      <c r="D238" s="2">
        <f t="shared" si="51"/>
        <v>227964.82999999975</v>
      </c>
      <c r="E238" s="2">
        <f t="shared" si="61"/>
        <v>1222411.5</v>
      </c>
      <c r="F238" s="7">
        <f t="shared" si="49"/>
        <v>1450376.3299999998</v>
      </c>
      <c r="G238" s="2">
        <f t="shared" si="53"/>
        <v>529789.90791163419</v>
      </c>
      <c r="H238" s="3">
        <f t="shared" si="52"/>
        <v>0.36527754690510861</v>
      </c>
      <c r="I238" s="2">
        <f t="shared" si="54"/>
        <v>54929.896328419585</v>
      </c>
      <c r="J238" s="3">
        <f t="shared" si="50"/>
        <v>3.7872857679923384E-2</v>
      </c>
      <c r="K238" s="2">
        <f t="shared" si="55"/>
        <v>49291.300756101991</v>
      </c>
      <c r="L238" s="3">
        <f t="shared" si="44"/>
        <v>3.3985180078126342E-2</v>
      </c>
      <c r="M238" s="2">
        <f t="shared" si="56"/>
        <v>190612.40761194821</v>
      </c>
      <c r="N238" s="3">
        <f t="shared" si="46"/>
        <v>0.13142272365403829</v>
      </c>
      <c r="O238" s="2">
        <f t="shared" si="57"/>
        <v>625752.81739189627</v>
      </c>
      <c r="P238" s="3">
        <f t="shared" si="48"/>
        <v>0.43144169168280366</v>
      </c>
    </row>
    <row r="239" spans="1:16" x14ac:dyDescent="0.25">
      <c r="A239" s="5" t="s">
        <v>25</v>
      </c>
      <c r="B239" s="4">
        <v>42858</v>
      </c>
      <c r="C239" s="2">
        <v>2245.5</v>
      </c>
      <c r="D239" s="2">
        <f>D238+C239</f>
        <v>230210.32999999975</v>
      </c>
      <c r="E239" s="2">
        <f t="shared" si="61"/>
        <v>1222411.5</v>
      </c>
      <c r="F239" s="7">
        <f t="shared" si="49"/>
        <v>1452621.8299999998</v>
      </c>
      <c r="G239" s="2">
        <f t="shared" si="53"/>
        <v>530610.13864320959</v>
      </c>
      <c r="H239" s="3">
        <f t="shared" si="52"/>
        <v>0.36527754690510855</v>
      </c>
      <c r="I239" s="2">
        <f t="shared" si="54"/>
        <v>55014.939830339856</v>
      </c>
      <c r="J239" s="3">
        <f t="shared" si="50"/>
        <v>3.7872857679923384E-2</v>
      </c>
      <c r="K239" s="2">
        <f t="shared" si="55"/>
        <v>49367.614477967429</v>
      </c>
      <c r="L239" s="3">
        <f t="shared" si="44"/>
        <v>3.3985180078126342E-2</v>
      </c>
      <c r="M239" s="2">
        <f t="shared" si="56"/>
        <v>190907.51733791336</v>
      </c>
      <c r="N239" s="3">
        <f t="shared" si="46"/>
        <v>0.13142272365403829</v>
      </c>
      <c r="O239" s="2">
        <f t="shared" si="57"/>
        <v>626721.61971056997</v>
      </c>
      <c r="P239" s="3">
        <f t="shared" si="48"/>
        <v>0.43144169168280366</v>
      </c>
    </row>
    <row r="240" spans="1:16" x14ac:dyDescent="0.25">
      <c r="A240" s="5" t="s">
        <v>28</v>
      </c>
      <c r="B240" s="4">
        <v>42858</v>
      </c>
      <c r="C240" s="2">
        <v>0.59</v>
      </c>
      <c r="D240" s="2">
        <f>D239+C240</f>
        <v>230210.91999999975</v>
      </c>
      <c r="E240" s="2">
        <f t="shared" si="61"/>
        <v>1222411.5</v>
      </c>
      <c r="F240" s="7">
        <f t="shared" si="49"/>
        <v>1452622.4199999997</v>
      </c>
      <c r="G240" s="2">
        <f t="shared" si="53"/>
        <v>530610.35415696213</v>
      </c>
      <c r="H240" s="3">
        <f t="shared" si="52"/>
        <v>0.3652775469051085</v>
      </c>
      <c r="I240" s="2">
        <f t="shared" si="54"/>
        <v>55014.962175325883</v>
      </c>
      <c r="J240" s="3">
        <f t="shared" si="50"/>
        <v>3.7872857679923384E-2</v>
      </c>
      <c r="K240" s="2">
        <f t="shared" si="55"/>
        <v>49367.634529223666</v>
      </c>
      <c r="L240" s="3">
        <f t="shared" si="44"/>
        <v>3.3985180078126342E-2</v>
      </c>
      <c r="M240" s="2">
        <f t="shared" si="56"/>
        <v>190907.59487732031</v>
      </c>
      <c r="N240" s="3">
        <f t="shared" si="46"/>
        <v>0.13142272365403829</v>
      </c>
      <c r="O240" s="2">
        <f t="shared" si="57"/>
        <v>626721.87426116795</v>
      </c>
      <c r="P240" s="3">
        <f t="shared" si="48"/>
        <v>0.43144169168280361</v>
      </c>
    </row>
    <row r="241" spans="1:16" x14ac:dyDescent="0.25">
      <c r="A241" s="5" t="s">
        <v>32</v>
      </c>
      <c r="B241" s="4">
        <v>42865</v>
      </c>
      <c r="C241" s="2">
        <v>-2245.5</v>
      </c>
      <c r="D241" s="2">
        <f>D240+C241</f>
        <v>227965.41999999975</v>
      </c>
      <c r="E241" s="2">
        <f>E240+2245.5</f>
        <v>1224657</v>
      </c>
      <c r="F241" s="7">
        <f t="shared" si="49"/>
        <v>1452622.4199999997</v>
      </c>
      <c r="G241" s="2">
        <f t="shared" si="53"/>
        <v>530610.35415696213</v>
      </c>
      <c r="H241" s="3">
        <f t="shared" si="52"/>
        <v>0.3652775469051085</v>
      </c>
      <c r="I241" s="2">
        <f t="shared" si="54"/>
        <v>55014.962175325883</v>
      </c>
      <c r="J241" s="3">
        <f t="shared" si="50"/>
        <v>3.7872857679923384E-2</v>
      </c>
      <c r="K241" s="2">
        <f t="shared" si="55"/>
        <v>49367.634529223666</v>
      </c>
      <c r="L241" s="3">
        <f t="shared" si="44"/>
        <v>3.3985180078126342E-2</v>
      </c>
      <c r="M241" s="2">
        <f t="shared" si="56"/>
        <v>190907.59487732031</v>
      </c>
      <c r="N241" s="3">
        <f t="shared" si="46"/>
        <v>0.13142272365403829</v>
      </c>
      <c r="O241" s="2">
        <f t="shared" si="57"/>
        <v>626721.87426116795</v>
      </c>
      <c r="P241" s="3">
        <f t="shared" si="48"/>
        <v>0.43144169168280361</v>
      </c>
    </row>
    <row r="242" spans="1:16" x14ac:dyDescent="0.25">
      <c r="A242" s="8" t="s">
        <v>28</v>
      </c>
      <c r="B242" s="4">
        <v>42865</v>
      </c>
      <c r="C242" s="2">
        <v>0.59</v>
      </c>
      <c r="D242" s="2">
        <f t="shared" si="51"/>
        <v>227966.00999999975</v>
      </c>
      <c r="E242" s="2">
        <f t="shared" ref="E242:E248" si="62">E241</f>
        <v>1224657</v>
      </c>
      <c r="F242" s="7">
        <f t="shared" si="49"/>
        <v>1452623.0099999998</v>
      </c>
      <c r="G242" s="2">
        <f t="shared" si="53"/>
        <v>530610.56967071479</v>
      </c>
      <c r="H242" s="3">
        <f t="shared" si="52"/>
        <v>0.3652775469051085</v>
      </c>
      <c r="I242" s="2">
        <f t="shared" si="54"/>
        <v>55014.984520311911</v>
      </c>
      <c r="J242" s="3">
        <f t="shared" si="50"/>
        <v>3.7872857679923384E-2</v>
      </c>
      <c r="K242" s="2">
        <f t="shared" si="55"/>
        <v>49367.654580479917</v>
      </c>
      <c r="L242" s="3">
        <f t="shared" si="44"/>
        <v>3.3985180078126342E-2</v>
      </c>
      <c r="M242" s="2">
        <f t="shared" si="56"/>
        <v>190907.67241672726</v>
      </c>
      <c r="N242" s="3">
        <f t="shared" si="46"/>
        <v>0.13142272365403829</v>
      </c>
      <c r="O242" s="2">
        <f t="shared" si="57"/>
        <v>626722.12881176604</v>
      </c>
      <c r="P242" s="3">
        <f t="shared" si="48"/>
        <v>0.43144169168280361</v>
      </c>
    </row>
    <row r="243" spans="1:16" x14ac:dyDescent="0.25">
      <c r="A243" s="8" t="s">
        <v>28</v>
      </c>
      <c r="B243" s="4">
        <v>42872</v>
      </c>
      <c r="C243" s="2">
        <v>0.59</v>
      </c>
      <c r="D243" s="2">
        <f t="shared" si="51"/>
        <v>227966.59999999974</v>
      </c>
      <c r="E243" s="2">
        <f t="shared" si="62"/>
        <v>1224657</v>
      </c>
      <c r="F243" s="7">
        <f t="shared" si="49"/>
        <v>1452623.5999999996</v>
      </c>
      <c r="G243" s="2">
        <f t="shared" si="53"/>
        <v>530610.78518446744</v>
      </c>
      <c r="H243" s="3">
        <f t="shared" si="52"/>
        <v>0.3652775469051085</v>
      </c>
      <c r="I243" s="2">
        <f t="shared" si="54"/>
        <v>55015.006865297939</v>
      </c>
      <c r="J243" s="3">
        <f t="shared" si="50"/>
        <v>3.7872857679923384E-2</v>
      </c>
      <c r="K243" s="2">
        <f t="shared" si="55"/>
        <v>49367.674631736154</v>
      </c>
      <c r="L243" s="3">
        <f t="shared" si="44"/>
        <v>3.3985180078126342E-2</v>
      </c>
      <c r="M243" s="2">
        <f t="shared" si="56"/>
        <v>190907.74995613421</v>
      </c>
      <c r="N243" s="3">
        <f t="shared" si="46"/>
        <v>0.13142272365403829</v>
      </c>
      <c r="O243" s="2">
        <f t="shared" si="57"/>
        <v>626722.38336236402</v>
      </c>
      <c r="P243" s="3">
        <f t="shared" si="48"/>
        <v>0.43144169168280355</v>
      </c>
    </row>
    <row r="244" spans="1:16" x14ac:dyDescent="0.25">
      <c r="A244" s="8" t="s">
        <v>28</v>
      </c>
      <c r="B244" s="4">
        <v>42879</v>
      </c>
      <c r="C244" s="2">
        <v>0.59</v>
      </c>
      <c r="D244" s="2">
        <f t="shared" si="51"/>
        <v>227967.18999999974</v>
      </c>
      <c r="E244" s="2">
        <f t="shared" si="62"/>
        <v>1224657</v>
      </c>
      <c r="F244" s="7">
        <f t="shared" si="49"/>
        <v>1452624.1899999997</v>
      </c>
      <c r="G244" s="2">
        <f t="shared" si="53"/>
        <v>530611.0006982201</v>
      </c>
      <c r="H244" s="3">
        <f t="shared" si="52"/>
        <v>0.3652775469051085</v>
      </c>
      <c r="I244" s="2">
        <f t="shared" si="54"/>
        <v>55015.029210283974</v>
      </c>
      <c r="J244" s="3">
        <f t="shared" si="50"/>
        <v>3.7872857679923384E-2</v>
      </c>
      <c r="K244" s="2">
        <f t="shared" si="55"/>
        <v>49367.694682992405</v>
      </c>
      <c r="L244" s="3">
        <f t="shared" si="44"/>
        <v>3.3985180078126342E-2</v>
      </c>
      <c r="M244" s="2">
        <f t="shared" si="56"/>
        <v>190907.82749554116</v>
      </c>
      <c r="N244" s="3">
        <f t="shared" si="46"/>
        <v>0.13142272365403829</v>
      </c>
      <c r="O244" s="2">
        <f t="shared" si="57"/>
        <v>626722.63791296212</v>
      </c>
      <c r="P244" s="3">
        <f t="shared" si="48"/>
        <v>0.43144169168280355</v>
      </c>
    </row>
    <row r="245" spans="1:16" x14ac:dyDescent="0.25">
      <c r="A245" s="8" t="s">
        <v>28</v>
      </c>
      <c r="B245" s="4">
        <v>42886</v>
      </c>
      <c r="C245" s="2">
        <v>0.59</v>
      </c>
      <c r="D245" s="2">
        <f t="shared" si="51"/>
        <v>227967.77999999974</v>
      </c>
      <c r="E245" s="2">
        <f t="shared" si="62"/>
        <v>1224657</v>
      </c>
      <c r="F245" s="7">
        <f t="shared" si="49"/>
        <v>1452624.7799999998</v>
      </c>
      <c r="G245" s="2">
        <f t="shared" si="53"/>
        <v>530611.21621197287</v>
      </c>
      <c r="H245" s="3">
        <f t="shared" si="52"/>
        <v>0.3652775469051085</v>
      </c>
      <c r="I245" s="2">
        <f t="shared" si="54"/>
        <v>55015.051555270009</v>
      </c>
      <c r="J245" s="3">
        <f t="shared" si="50"/>
        <v>3.7872857679923384E-2</v>
      </c>
      <c r="K245" s="2">
        <f t="shared" si="55"/>
        <v>49367.714734248657</v>
      </c>
      <c r="L245" s="3">
        <f t="shared" si="44"/>
        <v>3.3985180078126342E-2</v>
      </c>
      <c r="M245" s="2">
        <f t="shared" si="56"/>
        <v>190907.90503494814</v>
      </c>
      <c r="N245" s="3">
        <f t="shared" si="46"/>
        <v>0.13142272365403829</v>
      </c>
      <c r="O245" s="2">
        <f t="shared" si="57"/>
        <v>626722.89246356022</v>
      </c>
      <c r="P245" s="3">
        <f t="shared" si="48"/>
        <v>0.43144169168280355</v>
      </c>
    </row>
    <row r="246" spans="1:16" x14ac:dyDescent="0.25">
      <c r="A246" s="5" t="s">
        <v>19</v>
      </c>
      <c r="B246" s="4">
        <v>42887</v>
      </c>
      <c r="C246" s="2">
        <v>0.31</v>
      </c>
      <c r="D246" s="2">
        <f t="shared" si="51"/>
        <v>227968.08999999973</v>
      </c>
      <c r="E246" s="2">
        <f t="shared" si="62"/>
        <v>1224657</v>
      </c>
      <c r="F246" s="7">
        <f t="shared" si="49"/>
        <v>1452625.0899999999</v>
      </c>
      <c r="G246" s="2">
        <f t="shared" si="53"/>
        <v>530611.3294480124</v>
      </c>
      <c r="H246" s="3">
        <f t="shared" si="52"/>
        <v>0.3652775469051085</v>
      </c>
      <c r="I246" s="2">
        <f t="shared" si="54"/>
        <v>55015.063295855893</v>
      </c>
      <c r="J246" s="3">
        <f t="shared" si="50"/>
        <v>3.7872857679923384E-2</v>
      </c>
      <c r="K246" s="2">
        <f t="shared" si="55"/>
        <v>49367.725269654482</v>
      </c>
      <c r="L246" s="3">
        <f t="shared" si="44"/>
        <v>3.3985180078126342E-2</v>
      </c>
      <c r="M246" s="2">
        <f t="shared" si="56"/>
        <v>190907.94577599247</v>
      </c>
      <c r="N246" s="3">
        <f t="shared" si="46"/>
        <v>0.13142272365403829</v>
      </c>
      <c r="O246" s="2">
        <f t="shared" si="57"/>
        <v>626723.02621048468</v>
      </c>
      <c r="P246" s="3">
        <f t="shared" si="48"/>
        <v>0.43144169168280355</v>
      </c>
    </row>
    <row r="247" spans="1:16" x14ac:dyDescent="0.25">
      <c r="A247" s="5" t="s">
        <v>25</v>
      </c>
      <c r="B247" s="4">
        <v>42891</v>
      </c>
      <c r="C247" s="2">
        <v>2245.5</v>
      </c>
      <c r="D247" s="2">
        <f t="shared" si="51"/>
        <v>230213.58999999973</v>
      </c>
      <c r="E247" s="2">
        <f t="shared" si="62"/>
        <v>1224657</v>
      </c>
      <c r="F247" s="7">
        <f t="shared" si="49"/>
        <v>1454870.5899999999</v>
      </c>
      <c r="G247" s="2">
        <f t="shared" si="53"/>
        <v>531431.5601795878</v>
      </c>
      <c r="H247" s="3">
        <f t="shared" si="52"/>
        <v>0.3652775469051085</v>
      </c>
      <c r="I247" s="2">
        <f t="shared" si="54"/>
        <v>55100.106797776163</v>
      </c>
      <c r="J247" s="3">
        <f t="shared" si="50"/>
        <v>3.7872857679923384E-2</v>
      </c>
      <c r="K247" s="2">
        <f t="shared" si="55"/>
        <v>49444.038991519912</v>
      </c>
      <c r="L247" s="3">
        <f t="shared" si="44"/>
        <v>3.3985180078126342E-2</v>
      </c>
      <c r="M247" s="2">
        <f t="shared" si="56"/>
        <v>191203.05550195763</v>
      </c>
      <c r="N247" s="3">
        <f t="shared" si="46"/>
        <v>0.13142272365403829</v>
      </c>
      <c r="O247" s="2">
        <f t="shared" si="57"/>
        <v>627691.82852915837</v>
      </c>
      <c r="P247" s="3">
        <f t="shared" si="48"/>
        <v>0.4314416916828035</v>
      </c>
    </row>
    <row r="248" spans="1:16" x14ac:dyDescent="0.25">
      <c r="A248" s="8" t="s">
        <v>28</v>
      </c>
      <c r="B248" s="4">
        <v>42893</v>
      </c>
      <c r="C248" s="2">
        <v>0.59</v>
      </c>
      <c r="D248" s="2">
        <f t="shared" si="51"/>
        <v>230214.17999999973</v>
      </c>
      <c r="E248" s="2">
        <f t="shared" si="62"/>
        <v>1224657</v>
      </c>
      <c r="F248" s="7">
        <f t="shared" si="49"/>
        <v>1454871.1799999997</v>
      </c>
      <c r="G248" s="2">
        <f t="shared" si="53"/>
        <v>531431.77569334046</v>
      </c>
      <c r="H248" s="3">
        <f t="shared" si="52"/>
        <v>0.3652775469051085</v>
      </c>
      <c r="I248" s="2">
        <f t="shared" si="54"/>
        <v>55100.129142762184</v>
      </c>
      <c r="J248" s="3">
        <f t="shared" si="50"/>
        <v>3.7872857679923384E-2</v>
      </c>
      <c r="K248" s="2">
        <f t="shared" si="55"/>
        <v>49444.059042776156</v>
      </c>
      <c r="L248" s="3">
        <f t="shared" si="44"/>
        <v>3.3985180078126342E-2</v>
      </c>
      <c r="M248" s="2">
        <f t="shared" si="56"/>
        <v>191203.13304136455</v>
      </c>
      <c r="N248" s="3">
        <f t="shared" si="46"/>
        <v>0.13142272365403829</v>
      </c>
      <c r="O248" s="2">
        <f t="shared" si="57"/>
        <v>627692.08307975635</v>
      </c>
      <c r="P248" s="3">
        <f t="shared" si="48"/>
        <v>0.4314416916828035</v>
      </c>
    </row>
    <row r="249" spans="1:16" x14ac:dyDescent="0.25">
      <c r="A249" s="5" t="s">
        <v>32</v>
      </c>
      <c r="B249" s="4">
        <v>42898</v>
      </c>
      <c r="C249" s="2">
        <v>-2245.5</v>
      </c>
      <c r="D249" s="2">
        <f t="shared" si="51"/>
        <v>227968.67999999973</v>
      </c>
      <c r="E249" s="2">
        <f>E248+2245.5</f>
        <v>1226902.5</v>
      </c>
      <c r="F249" s="7">
        <f t="shared" si="49"/>
        <v>1454871.1799999997</v>
      </c>
      <c r="G249" s="2">
        <f t="shared" si="53"/>
        <v>531431.77569334046</v>
      </c>
      <c r="H249" s="3">
        <f t="shared" si="52"/>
        <v>0.3652775469051085</v>
      </c>
      <c r="I249" s="2">
        <f t="shared" si="54"/>
        <v>55100.129142762184</v>
      </c>
      <c r="J249" s="3">
        <f t="shared" si="50"/>
        <v>3.7872857679923384E-2</v>
      </c>
      <c r="K249" s="2">
        <f t="shared" si="55"/>
        <v>49444.059042776156</v>
      </c>
      <c r="L249" s="3">
        <f t="shared" si="44"/>
        <v>3.3985180078126342E-2</v>
      </c>
      <c r="M249" s="2">
        <f t="shared" si="56"/>
        <v>191203.13304136455</v>
      </c>
      <c r="N249" s="3">
        <f t="shared" si="46"/>
        <v>0.13142272365403829</v>
      </c>
      <c r="O249" s="2">
        <f t="shared" si="57"/>
        <v>627692.08307975635</v>
      </c>
      <c r="P249" s="3">
        <f t="shared" si="48"/>
        <v>0.4314416916828035</v>
      </c>
    </row>
    <row r="250" spans="1:16" x14ac:dyDescent="0.25">
      <c r="A250" s="8" t="s">
        <v>28</v>
      </c>
      <c r="B250" s="4">
        <v>42900</v>
      </c>
      <c r="C250" s="2">
        <v>0.59</v>
      </c>
      <c r="D250" s="2">
        <f t="shared" si="51"/>
        <v>227969.26999999973</v>
      </c>
      <c r="E250" s="2">
        <f t="shared" ref="E250:E255" si="63">E249</f>
        <v>1226902.5</v>
      </c>
      <c r="F250" s="7">
        <f t="shared" si="49"/>
        <v>1454871.7699999998</v>
      </c>
      <c r="G250" s="2">
        <f t="shared" si="53"/>
        <v>531431.99120709312</v>
      </c>
      <c r="H250" s="3">
        <f t="shared" si="52"/>
        <v>0.3652775469051085</v>
      </c>
      <c r="I250" s="2">
        <f t="shared" si="54"/>
        <v>55100.151487748219</v>
      </c>
      <c r="J250" s="3">
        <f t="shared" si="50"/>
        <v>3.7872857679923384E-2</v>
      </c>
      <c r="K250" s="2">
        <f t="shared" si="55"/>
        <v>49444.0790940324</v>
      </c>
      <c r="L250" s="3">
        <f t="shared" si="44"/>
        <v>3.3985180078126342E-2</v>
      </c>
      <c r="M250" s="2">
        <f t="shared" si="56"/>
        <v>191203.21058077153</v>
      </c>
      <c r="N250" s="3">
        <f t="shared" si="46"/>
        <v>0.13142272365403829</v>
      </c>
      <c r="O250" s="2">
        <f t="shared" si="57"/>
        <v>627692.33763035457</v>
      </c>
      <c r="P250" s="3">
        <f t="shared" si="48"/>
        <v>0.43144169168280355</v>
      </c>
    </row>
    <row r="251" spans="1:16" x14ac:dyDescent="0.25">
      <c r="A251" s="8" t="s">
        <v>28</v>
      </c>
      <c r="B251" s="4">
        <v>42907</v>
      </c>
      <c r="C251" s="2">
        <v>0.59</v>
      </c>
      <c r="D251" s="2">
        <f t="shared" si="51"/>
        <v>227969.85999999972</v>
      </c>
      <c r="E251" s="2">
        <f t="shared" si="63"/>
        <v>1226902.5</v>
      </c>
      <c r="F251" s="7">
        <f t="shared" si="49"/>
        <v>1454872.3599999996</v>
      </c>
      <c r="G251" s="2">
        <f t="shared" si="53"/>
        <v>531432.20672084577</v>
      </c>
      <c r="H251" s="3">
        <f t="shared" si="52"/>
        <v>0.3652775469051085</v>
      </c>
      <c r="I251" s="2">
        <f t="shared" si="54"/>
        <v>55100.173832734246</v>
      </c>
      <c r="J251" s="3">
        <f t="shared" si="50"/>
        <v>3.7872857679923384E-2</v>
      </c>
      <c r="K251" s="2">
        <f t="shared" si="55"/>
        <v>49444.099145288645</v>
      </c>
      <c r="L251" s="3">
        <f t="shared" si="44"/>
        <v>3.3985180078126342E-2</v>
      </c>
      <c r="M251" s="2">
        <f t="shared" si="56"/>
        <v>191203.28812017845</v>
      </c>
      <c r="N251" s="3">
        <f t="shared" si="46"/>
        <v>0.13142272365403829</v>
      </c>
      <c r="O251" s="2">
        <f t="shared" si="57"/>
        <v>627692.59218095266</v>
      </c>
      <c r="P251" s="3">
        <f t="shared" si="48"/>
        <v>0.43144169168280361</v>
      </c>
    </row>
    <row r="252" spans="1:16" x14ac:dyDescent="0.25">
      <c r="A252" s="8" t="s">
        <v>28</v>
      </c>
      <c r="B252" s="4">
        <v>42914</v>
      </c>
      <c r="C252" s="2">
        <v>0.59</v>
      </c>
      <c r="D252" s="2">
        <f t="shared" si="51"/>
        <v>227970.44999999972</v>
      </c>
      <c r="E252" s="2">
        <f t="shared" si="63"/>
        <v>1226902.5</v>
      </c>
      <c r="F252" s="7">
        <f t="shared" si="49"/>
        <v>1454872.9499999997</v>
      </c>
      <c r="G252" s="2">
        <f t="shared" si="53"/>
        <v>531432.42223459843</v>
      </c>
      <c r="H252" s="3">
        <f t="shared" si="52"/>
        <v>0.3652775469051085</v>
      </c>
      <c r="I252" s="2">
        <f t="shared" si="54"/>
        <v>55100.196177720281</v>
      </c>
      <c r="J252" s="3">
        <f t="shared" si="50"/>
        <v>3.7872857679923384E-2</v>
      </c>
      <c r="K252" s="2">
        <f t="shared" si="55"/>
        <v>49444.119196544896</v>
      </c>
      <c r="L252" s="3">
        <f t="shared" si="44"/>
        <v>3.3985180078126342E-2</v>
      </c>
      <c r="M252" s="2">
        <f t="shared" si="56"/>
        <v>191203.36565958543</v>
      </c>
      <c r="N252" s="3">
        <f t="shared" si="46"/>
        <v>0.13142272365403829</v>
      </c>
      <c r="O252" s="2">
        <f t="shared" si="57"/>
        <v>627692.84673155088</v>
      </c>
      <c r="P252" s="3">
        <f t="shared" si="48"/>
        <v>0.43144169168280366</v>
      </c>
    </row>
    <row r="253" spans="1:16" x14ac:dyDescent="0.25">
      <c r="A253" s="5" t="s">
        <v>19</v>
      </c>
      <c r="B253" s="4">
        <v>42917</v>
      </c>
      <c r="C253" s="2">
        <v>0.28999999999999998</v>
      </c>
      <c r="D253" s="2">
        <f t="shared" si="51"/>
        <v>227970.73999999973</v>
      </c>
      <c r="E253" s="2">
        <f t="shared" si="63"/>
        <v>1226902.5</v>
      </c>
      <c r="F253" s="7">
        <f t="shared" si="49"/>
        <v>1454873.2399999998</v>
      </c>
      <c r="G253" s="2">
        <f t="shared" si="53"/>
        <v>531432.5281650871</v>
      </c>
      <c r="H253" s="3">
        <f t="shared" si="52"/>
        <v>0.3652775469051085</v>
      </c>
      <c r="I253" s="2">
        <f t="shared" si="54"/>
        <v>55100.207160849008</v>
      </c>
      <c r="J253" s="3">
        <f t="shared" si="50"/>
        <v>3.7872857679923384E-2</v>
      </c>
      <c r="K253" s="2">
        <f t="shared" si="55"/>
        <v>49444.129052247117</v>
      </c>
      <c r="L253" s="3">
        <f t="shared" ref="L253:L300" si="64">K253/F253</f>
        <v>3.3985180078126342E-2</v>
      </c>
      <c r="M253" s="2">
        <f t="shared" si="56"/>
        <v>191203.40377217528</v>
      </c>
      <c r="N253" s="3">
        <f t="shared" ref="N253:N300" si="65">M253/F253</f>
        <v>0.13142272365403829</v>
      </c>
      <c r="O253" s="2">
        <f t="shared" si="57"/>
        <v>627692.97184964153</v>
      </c>
      <c r="P253" s="3">
        <f t="shared" ref="P253:P300" si="66">O253/F253</f>
        <v>0.43144169168280366</v>
      </c>
    </row>
    <row r="254" spans="1:16" x14ac:dyDescent="0.25">
      <c r="A254" s="5" t="s">
        <v>25</v>
      </c>
      <c r="B254" s="4">
        <v>42919</v>
      </c>
      <c r="C254" s="2">
        <v>2245.5</v>
      </c>
      <c r="D254" s="2">
        <f t="shared" si="51"/>
        <v>230216.23999999973</v>
      </c>
      <c r="E254" s="2">
        <f t="shared" si="63"/>
        <v>1226902.5</v>
      </c>
      <c r="F254" s="7">
        <f t="shared" si="49"/>
        <v>1457118.7399999998</v>
      </c>
      <c r="G254" s="2">
        <f t="shared" si="53"/>
        <v>532252.7588966625</v>
      </c>
      <c r="H254" s="3">
        <f t="shared" si="52"/>
        <v>0.3652775469051085</v>
      </c>
      <c r="I254" s="2">
        <f t="shared" si="54"/>
        <v>55185.250662769278</v>
      </c>
      <c r="J254" s="3">
        <f t="shared" si="50"/>
        <v>3.7872857679923384E-2</v>
      </c>
      <c r="K254" s="2">
        <f t="shared" si="55"/>
        <v>49520.442774112547</v>
      </c>
      <c r="L254" s="3">
        <f t="shared" si="64"/>
        <v>3.3985180078126342E-2</v>
      </c>
      <c r="M254" s="2">
        <f t="shared" si="56"/>
        <v>191498.51349814044</v>
      </c>
      <c r="N254" s="3">
        <f t="shared" si="65"/>
        <v>0.13142272365403829</v>
      </c>
      <c r="O254" s="2">
        <f t="shared" si="57"/>
        <v>628661.77416831523</v>
      </c>
      <c r="P254" s="3">
        <f t="shared" si="66"/>
        <v>0.43144169168280366</v>
      </c>
    </row>
    <row r="255" spans="1:16" x14ac:dyDescent="0.25">
      <c r="A255" s="5" t="s">
        <v>28</v>
      </c>
      <c r="B255" s="4">
        <v>42921</v>
      </c>
      <c r="C255" s="2">
        <v>0.59</v>
      </c>
      <c r="D255" s="2">
        <f t="shared" si="51"/>
        <v>230216.82999999973</v>
      </c>
      <c r="E255" s="2">
        <f t="shared" si="63"/>
        <v>1226902.5</v>
      </c>
      <c r="F255" s="7">
        <f t="shared" si="49"/>
        <v>1457119.3299999996</v>
      </c>
      <c r="G255" s="2">
        <f t="shared" si="53"/>
        <v>532252.97441041516</v>
      </c>
      <c r="H255" s="3">
        <f t="shared" si="52"/>
        <v>0.3652775469051085</v>
      </c>
      <c r="I255" s="2">
        <f t="shared" si="54"/>
        <v>55185.273007755299</v>
      </c>
      <c r="J255" s="3">
        <f t="shared" si="50"/>
        <v>3.7872857679923384E-2</v>
      </c>
      <c r="K255" s="2">
        <f t="shared" si="55"/>
        <v>49520.462825368792</v>
      </c>
      <c r="L255" s="3">
        <f t="shared" si="64"/>
        <v>3.3985180078126342E-2</v>
      </c>
      <c r="M255" s="2">
        <f t="shared" si="56"/>
        <v>191498.59103754736</v>
      </c>
      <c r="N255" s="3">
        <f t="shared" si="65"/>
        <v>0.13142272365403829</v>
      </c>
      <c r="O255" s="2">
        <f t="shared" si="57"/>
        <v>628662.02871891332</v>
      </c>
      <c r="P255" s="3">
        <f t="shared" si="66"/>
        <v>0.43144169168280372</v>
      </c>
    </row>
    <row r="256" spans="1:16" x14ac:dyDescent="0.25">
      <c r="A256" s="5" t="s">
        <v>32</v>
      </c>
      <c r="B256" s="4">
        <v>42926</v>
      </c>
      <c r="C256" s="2">
        <v>-2245.5</v>
      </c>
      <c r="D256" s="2">
        <f t="shared" si="51"/>
        <v>227971.32999999973</v>
      </c>
      <c r="E256" s="2">
        <f>E255+2245.5</f>
        <v>1229148</v>
      </c>
      <c r="F256" s="7">
        <f t="shared" si="49"/>
        <v>1457119.3299999996</v>
      </c>
      <c r="G256" s="2">
        <f t="shared" si="53"/>
        <v>532252.97441041516</v>
      </c>
      <c r="H256" s="3">
        <f t="shared" si="52"/>
        <v>0.3652775469051085</v>
      </c>
      <c r="I256" s="2">
        <f t="shared" si="54"/>
        <v>55185.273007755299</v>
      </c>
      <c r="J256" s="3">
        <f t="shared" si="50"/>
        <v>3.7872857679923384E-2</v>
      </c>
      <c r="K256" s="2">
        <f t="shared" si="55"/>
        <v>49520.462825368792</v>
      </c>
      <c r="L256" s="3">
        <f t="shared" si="64"/>
        <v>3.3985180078126342E-2</v>
      </c>
      <c r="M256" s="2">
        <f t="shared" si="56"/>
        <v>191498.59103754736</v>
      </c>
      <c r="N256" s="3">
        <f t="shared" si="65"/>
        <v>0.13142272365403829</v>
      </c>
      <c r="O256" s="2">
        <f t="shared" si="57"/>
        <v>628662.02871891332</v>
      </c>
      <c r="P256" s="3">
        <f t="shared" si="66"/>
        <v>0.43144169168280372</v>
      </c>
    </row>
    <row r="257" spans="1:16" x14ac:dyDescent="0.25">
      <c r="A257" s="8" t="s">
        <v>28</v>
      </c>
      <c r="B257" s="4">
        <v>42928</v>
      </c>
      <c r="C257" s="2">
        <v>0.59</v>
      </c>
      <c r="D257" s="2">
        <f t="shared" si="51"/>
        <v>227971.91999999972</v>
      </c>
      <c r="E257" s="2">
        <f t="shared" ref="E257:E263" si="67">E256</f>
        <v>1229148</v>
      </c>
      <c r="F257" s="7">
        <f t="shared" si="49"/>
        <v>1457119.9199999997</v>
      </c>
      <c r="G257" s="2">
        <f t="shared" si="53"/>
        <v>532253.18992416782</v>
      </c>
      <c r="H257" s="3">
        <f t="shared" si="52"/>
        <v>0.3652775469051085</v>
      </c>
      <c r="I257" s="2">
        <f t="shared" si="54"/>
        <v>55185.295352741334</v>
      </c>
      <c r="J257" s="3">
        <f t="shared" si="50"/>
        <v>3.7872857679923384E-2</v>
      </c>
      <c r="K257" s="2">
        <f t="shared" si="55"/>
        <v>49520.482876625043</v>
      </c>
      <c r="L257" s="3">
        <f t="shared" si="64"/>
        <v>3.3985180078126342E-2</v>
      </c>
      <c r="M257" s="2">
        <f t="shared" si="56"/>
        <v>191498.66857695434</v>
      </c>
      <c r="N257" s="3">
        <f t="shared" si="65"/>
        <v>0.13142272365403829</v>
      </c>
      <c r="O257" s="2">
        <f t="shared" si="57"/>
        <v>628662.28326951154</v>
      </c>
      <c r="P257" s="3">
        <f t="shared" si="66"/>
        <v>0.43144169168280377</v>
      </c>
    </row>
    <row r="258" spans="1:16" x14ac:dyDescent="0.25">
      <c r="A258" s="8" t="s">
        <v>28</v>
      </c>
      <c r="B258" s="4">
        <v>42935</v>
      </c>
      <c r="C258" s="2">
        <v>0.59</v>
      </c>
      <c r="D258" s="2">
        <f t="shared" si="51"/>
        <v>227972.50999999972</v>
      </c>
      <c r="E258" s="2">
        <f t="shared" si="67"/>
        <v>1229148</v>
      </c>
      <c r="F258" s="7">
        <f t="shared" si="49"/>
        <v>1457120.5099999998</v>
      </c>
      <c r="G258" s="2">
        <f t="shared" si="53"/>
        <v>532253.40543792048</v>
      </c>
      <c r="H258" s="3">
        <f t="shared" si="52"/>
        <v>0.36527754690510844</v>
      </c>
      <c r="I258" s="2">
        <f t="shared" si="54"/>
        <v>55185.317697727369</v>
      </c>
      <c r="J258" s="3">
        <f t="shared" si="50"/>
        <v>3.7872857679923384E-2</v>
      </c>
      <c r="K258" s="2">
        <f t="shared" si="55"/>
        <v>49520.502927881287</v>
      </c>
      <c r="L258" s="3">
        <f t="shared" si="64"/>
        <v>3.3985180078126342E-2</v>
      </c>
      <c r="M258" s="2">
        <f t="shared" si="56"/>
        <v>191498.74611636129</v>
      </c>
      <c r="N258" s="3">
        <f t="shared" si="65"/>
        <v>0.13142272365403829</v>
      </c>
      <c r="O258" s="2">
        <f t="shared" si="57"/>
        <v>628662.53782010975</v>
      </c>
      <c r="P258" s="3">
        <f t="shared" si="66"/>
        <v>0.43144169168280383</v>
      </c>
    </row>
    <row r="259" spans="1:16" x14ac:dyDescent="0.25">
      <c r="A259" s="8" t="s">
        <v>28</v>
      </c>
      <c r="B259" s="4">
        <v>42942</v>
      </c>
      <c r="C259" s="2">
        <v>0.59</v>
      </c>
      <c r="D259" s="2">
        <f t="shared" si="51"/>
        <v>227973.09999999971</v>
      </c>
      <c r="E259" s="2">
        <f t="shared" si="67"/>
        <v>1229148</v>
      </c>
      <c r="F259" s="7">
        <f t="shared" si="49"/>
        <v>1457121.0999999996</v>
      </c>
      <c r="G259" s="2">
        <f t="shared" si="53"/>
        <v>532253.62095167302</v>
      </c>
      <c r="H259" s="3">
        <f t="shared" si="52"/>
        <v>0.36527754690510839</v>
      </c>
      <c r="I259" s="2">
        <f t="shared" si="54"/>
        <v>55185.340042713397</v>
      </c>
      <c r="J259" s="3">
        <f t="shared" si="50"/>
        <v>3.7872857679923384E-2</v>
      </c>
      <c r="K259" s="2">
        <f t="shared" si="55"/>
        <v>49520.522979137531</v>
      </c>
      <c r="L259" s="3">
        <f t="shared" si="64"/>
        <v>3.3985180078126342E-2</v>
      </c>
      <c r="M259" s="2">
        <f t="shared" si="56"/>
        <v>191498.82365576824</v>
      </c>
      <c r="N259" s="3">
        <f t="shared" si="65"/>
        <v>0.13142272365403829</v>
      </c>
      <c r="O259" s="2">
        <f t="shared" si="57"/>
        <v>628662.79237070784</v>
      </c>
      <c r="P259" s="3">
        <f t="shared" si="66"/>
        <v>0.43144169168280383</v>
      </c>
    </row>
    <row r="260" spans="1:16" x14ac:dyDescent="0.25">
      <c r="A260" s="5" t="s">
        <v>19</v>
      </c>
      <c r="B260" s="4">
        <v>42948</v>
      </c>
      <c r="C260" s="2">
        <v>0.31</v>
      </c>
      <c r="D260" s="2">
        <f t="shared" si="51"/>
        <v>227973.40999999971</v>
      </c>
      <c r="E260" s="2">
        <f t="shared" si="67"/>
        <v>1229148</v>
      </c>
      <c r="F260" s="7">
        <f t="shared" ref="F260:F300" si="68">D260+E260</f>
        <v>1457121.4099999997</v>
      </c>
      <c r="G260" s="2">
        <f t="shared" si="53"/>
        <v>532253.73418771254</v>
      </c>
      <c r="H260" s="3">
        <f t="shared" si="52"/>
        <v>0.36527754690510839</v>
      </c>
      <c r="I260" s="2">
        <f t="shared" si="54"/>
        <v>55185.35178329928</v>
      </c>
      <c r="J260" s="3">
        <f t="shared" ref="J260:J300" si="69">I260/F260</f>
        <v>3.7872857679923384E-2</v>
      </c>
      <c r="K260" s="2">
        <f t="shared" si="55"/>
        <v>49520.533514543356</v>
      </c>
      <c r="L260" s="3">
        <f t="shared" si="64"/>
        <v>3.3985180078126342E-2</v>
      </c>
      <c r="M260" s="2">
        <f t="shared" si="56"/>
        <v>191498.86439681257</v>
      </c>
      <c r="N260" s="3">
        <f t="shared" si="65"/>
        <v>0.13142272365403829</v>
      </c>
      <c r="O260" s="2">
        <f t="shared" si="57"/>
        <v>628662.92611763231</v>
      </c>
      <c r="P260" s="3">
        <f t="shared" si="66"/>
        <v>0.43144169168280389</v>
      </c>
    </row>
    <row r="261" spans="1:16" x14ac:dyDescent="0.25">
      <c r="A261" s="5" t="s">
        <v>28</v>
      </c>
      <c r="B261" s="4">
        <v>42949</v>
      </c>
      <c r="C261" s="2">
        <v>0.59</v>
      </c>
      <c r="D261" s="2">
        <f t="shared" ref="D261:D300" si="70">D260+C261</f>
        <v>227973.99999999971</v>
      </c>
      <c r="E261" s="2">
        <f t="shared" si="67"/>
        <v>1229148</v>
      </c>
      <c r="F261" s="7">
        <f t="shared" si="68"/>
        <v>1457121.9999999998</v>
      </c>
      <c r="G261" s="2">
        <f t="shared" si="53"/>
        <v>532253.9497014652</v>
      </c>
      <c r="H261" s="3">
        <f t="shared" si="52"/>
        <v>0.36527754690510833</v>
      </c>
      <c r="I261" s="2">
        <f t="shared" si="54"/>
        <v>55185.374128285315</v>
      </c>
      <c r="J261" s="3">
        <f t="shared" si="69"/>
        <v>3.7872857679923384E-2</v>
      </c>
      <c r="K261" s="2">
        <f t="shared" si="55"/>
        <v>49520.553565799608</v>
      </c>
      <c r="L261" s="3">
        <f t="shared" si="64"/>
        <v>3.3985180078126342E-2</v>
      </c>
      <c r="M261" s="2">
        <f t="shared" si="56"/>
        <v>191498.94193621955</v>
      </c>
      <c r="N261" s="3">
        <f t="shared" si="65"/>
        <v>0.13142272365403829</v>
      </c>
      <c r="O261" s="2">
        <f t="shared" si="57"/>
        <v>628663.18066823052</v>
      </c>
      <c r="P261" s="3">
        <f t="shared" si="66"/>
        <v>0.43144169168280394</v>
      </c>
    </row>
    <row r="262" spans="1:16" x14ac:dyDescent="0.25">
      <c r="A262" s="5" t="s">
        <v>25</v>
      </c>
      <c r="B262" s="4">
        <v>42950</v>
      </c>
      <c r="C262" s="2">
        <v>2245.5</v>
      </c>
      <c r="D262" s="2">
        <f t="shared" si="70"/>
        <v>230219.49999999971</v>
      </c>
      <c r="E262" s="2">
        <f t="shared" si="67"/>
        <v>1229148</v>
      </c>
      <c r="F262" s="7">
        <f t="shared" si="68"/>
        <v>1459367.4999999998</v>
      </c>
      <c r="G262" s="2">
        <f t="shared" si="53"/>
        <v>533074.1804330406</v>
      </c>
      <c r="H262" s="3">
        <f t="shared" ref="H262:H300" si="71">G262/F262</f>
        <v>0.36527754690510833</v>
      </c>
      <c r="I262" s="2">
        <f t="shared" si="54"/>
        <v>55270.417630205578</v>
      </c>
      <c r="J262" s="3">
        <f t="shared" si="69"/>
        <v>3.7872857679923384E-2</v>
      </c>
      <c r="K262" s="2">
        <f t="shared" si="55"/>
        <v>49596.867287665038</v>
      </c>
      <c r="L262" s="3">
        <f t="shared" si="64"/>
        <v>3.3985180078126342E-2</v>
      </c>
      <c r="M262" s="2">
        <f t="shared" si="56"/>
        <v>191794.05166218468</v>
      </c>
      <c r="N262" s="3">
        <f t="shared" si="65"/>
        <v>0.13142272365403829</v>
      </c>
      <c r="O262" s="2">
        <f t="shared" si="57"/>
        <v>629631.98298690433</v>
      </c>
      <c r="P262" s="3">
        <f t="shared" si="66"/>
        <v>0.431441691682804</v>
      </c>
    </row>
    <row r="263" spans="1:16" x14ac:dyDescent="0.25">
      <c r="A263" s="5" t="s">
        <v>28</v>
      </c>
      <c r="B263" s="4">
        <v>42956</v>
      </c>
      <c r="C263" s="2">
        <v>0.59</v>
      </c>
      <c r="D263" s="2">
        <f t="shared" si="70"/>
        <v>230220.08999999971</v>
      </c>
      <c r="E263" s="2">
        <f t="shared" si="67"/>
        <v>1229148</v>
      </c>
      <c r="F263" s="7">
        <f t="shared" si="68"/>
        <v>1459368.0899999996</v>
      </c>
      <c r="G263" s="2">
        <f t="shared" ref="G263:G300" si="72">F263*H262</f>
        <v>533074.39594679326</v>
      </c>
      <c r="H263" s="3">
        <f t="shared" si="71"/>
        <v>0.36527754690510839</v>
      </c>
      <c r="I263" s="2">
        <f t="shared" ref="I263:I300" si="73">F263*J262</f>
        <v>55270.439975191606</v>
      </c>
      <c r="J263" s="3">
        <f t="shared" si="69"/>
        <v>3.7872857679923384E-2</v>
      </c>
      <c r="K263" s="2">
        <f t="shared" ref="K263:K300" si="74">F263*L262</f>
        <v>49596.887338921275</v>
      </c>
      <c r="L263" s="3">
        <f t="shared" si="64"/>
        <v>3.3985180078126342E-2</v>
      </c>
      <c r="M263" s="2">
        <f t="shared" ref="M263:M300" si="75">F263*N262</f>
        <v>191794.12920159163</v>
      </c>
      <c r="N263" s="3">
        <f t="shared" si="65"/>
        <v>0.13142272365403829</v>
      </c>
      <c r="O263" s="2">
        <f t="shared" ref="O263:O300" si="76">F263*P262</f>
        <v>629632.23753750243</v>
      </c>
      <c r="P263" s="3">
        <f t="shared" si="66"/>
        <v>0.431441691682804</v>
      </c>
    </row>
    <row r="264" spans="1:16" x14ac:dyDescent="0.25">
      <c r="A264" s="5" t="s">
        <v>32</v>
      </c>
      <c r="B264" s="4">
        <v>42957</v>
      </c>
      <c r="C264" s="2">
        <v>-2245.5</v>
      </c>
      <c r="D264" s="2">
        <f t="shared" si="70"/>
        <v>227974.58999999971</v>
      </c>
      <c r="E264" s="2">
        <f>E263+2245.5</f>
        <v>1231393.5</v>
      </c>
      <c r="F264" s="7">
        <f t="shared" si="68"/>
        <v>1459368.0899999996</v>
      </c>
      <c r="G264" s="2">
        <f t="shared" si="72"/>
        <v>533074.39594679326</v>
      </c>
      <c r="H264" s="3">
        <f t="shared" si="71"/>
        <v>0.36527754690510839</v>
      </c>
      <c r="I264" s="2">
        <f t="shared" si="73"/>
        <v>55270.439975191606</v>
      </c>
      <c r="J264" s="3">
        <f t="shared" si="69"/>
        <v>3.7872857679923384E-2</v>
      </c>
      <c r="K264" s="2">
        <f t="shared" si="74"/>
        <v>49596.887338921275</v>
      </c>
      <c r="L264" s="3">
        <f t="shared" si="64"/>
        <v>3.3985180078126342E-2</v>
      </c>
      <c r="M264" s="2">
        <f t="shared" si="75"/>
        <v>191794.12920159163</v>
      </c>
      <c r="N264" s="3">
        <f t="shared" si="65"/>
        <v>0.13142272365403829</v>
      </c>
      <c r="O264" s="2">
        <f t="shared" si="76"/>
        <v>629632.23753750243</v>
      </c>
      <c r="P264" s="3">
        <f t="shared" si="66"/>
        <v>0.431441691682804</v>
      </c>
    </row>
    <row r="265" spans="1:16" x14ac:dyDescent="0.25">
      <c r="A265" s="5" t="s">
        <v>28</v>
      </c>
      <c r="B265" s="4">
        <v>42963</v>
      </c>
      <c r="C265" s="2">
        <v>0.59</v>
      </c>
      <c r="D265" s="2">
        <f t="shared" si="70"/>
        <v>227975.1799999997</v>
      </c>
      <c r="E265" s="2">
        <f t="shared" ref="E265:E270" si="77">E264</f>
        <v>1231393.5</v>
      </c>
      <c r="F265" s="7">
        <f t="shared" si="68"/>
        <v>1459368.6799999997</v>
      </c>
      <c r="G265" s="2">
        <f t="shared" si="72"/>
        <v>533074.61146054603</v>
      </c>
      <c r="H265" s="3">
        <f t="shared" si="71"/>
        <v>0.36527754690510839</v>
      </c>
      <c r="I265" s="2">
        <f t="shared" si="73"/>
        <v>55270.462320177641</v>
      </c>
      <c r="J265" s="3">
        <f t="shared" si="69"/>
        <v>3.7872857679923384E-2</v>
      </c>
      <c r="K265" s="2">
        <f t="shared" si="74"/>
        <v>49596.907390177526</v>
      </c>
      <c r="L265" s="3">
        <f t="shared" si="64"/>
        <v>3.3985180078126342E-2</v>
      </c>
      <c r="M265" s="2">
        <f t="shared" si="75"/>
        <v>191794.2067409986</v>
      </c>
      <c r="N265" s="3">
        <f t="shared" si="65"/>
        <v>0.13142272365403829</v>
      </c>
      <c r="O265" s="2">
        <f t="shared" si="76"/>
        <v>629632.49208810052</v>
      </c>
      <c r="P265" s="3">
        <f t="shared" si="66"/>
        <v>0.431441691682804</v>
      </c>
    </row>
    <row r="266" spans="1:16" x14ac:dyDescent="0.25">
      <c r="A266" s="5" t="s">
        <v>28</v>
      </c>
      <c r="B266" s="4">
        <v>42970</v>
      </c>
      <c r="C266" s="2">
        <v>0.59</v>
      </c>
      <c r="D266" s="2">
        <f t="shared" si="70"/>
        <v>227975.7699999997</v>
      </c>
      <c r="E266" s="2">
        <f t="shared" si="77"/>
        <v>1231393.5</v>
      </c>
      <c r="F266" s="7">
        <f t="shared" si="68"/>
        <v>1459369.2699999998</v>
      </c>
      <c r="G266" s="2">
        <f t="shared" si="72"/>
        <v>533074.82697429869</v>
      </c>
      <c r="H266" s="3">
        <f t="shared" si="71"/>
        <v>0.36527754690510839</v>
      </c>
      <c r="I266" s="2">
        <f t="shared" si="73"/>
        <v>55270.484665163676</v>
      </c>
      <c r="J266" s="3">
        <f t="shared" si="69"/>
        <v>3.7872857679923384E-2</v>
      </c>
      <c r="K266" s="2">
        <f t="shared" si="74"/>
        <v>49596.927441433778</v>
      </c>
      <c r="L266" s="3">
        <f t="shared" si="64"/>
        <v>3.3985180078126342E-2</v>
      </c>
      <c r="M266" s="2">
        <f t="shared" si="75"/>
        <v>191794.28428040555</v>
      </c>
      <c r="N266" s="3">
        <f t="shared" si="65"/>
        <v>0.13142272365403829</v>
      </c>
      <c r="O266" s="2">
        <f t="shared" si="76"/>
        <v>629632.74663869862</v>
      </c>
      <c r="P266" s="3">
        <f t="shared" si="66"/>
        <v>0.431441691682804</v>
      </c>
    </row>
    <row r="267" spans="1:16" x14ac:dyDescent="0.25">
      <c r="A267" s="5" t="s">
        <v>28</v>
      </c>
      <c r="B267" s="4">
        <v>42977</v>
      </c>
      <c r="C267" s="2">
        <v>0.59</v>
      </c>
      <c r="D267" s="2">
        <f t="shared" si="70"/>
        <v>227976.35999999969</v>
      </c>
      <c r="E267" s="2">
        <f t="shared" si="77"/>
        <v>1231393.5</v>
      </c>
      <c r="F267" s="7">
        <f t="shared" si="68"/>
        <v>1459369.8599999996</v>
      </c>
      <c r="G267" s="2">
        <f t="shared" si="72"/>
        <v>533075.04248805135</v>
      </c>
      <c r="H267" s="3">
        <f t="shared" si="71"/>
        <v>0.36527754690510839</v>
      </c>
      <c r="I267" s="2">
        <f t="shared" si="73"/>
        <v>55270.507010149704</v>
      </c>
      <c r="J267" s="3">
        <f t="shared" si="69"/>
        <v>3.7872857679923384E-2</v>
      </c>
      <c r="K267" s="2">
        <f t="shared" si="74"/>
        <v>49596.947492690015</v>
      </c>
      <c r="L267" s="3">
        <f t="shared" si="64"/>
        <v>3.3985180078126342E-2</v>
      </c>
      <c r="M267" s="2">
        <f t="shared" si="75"/>
        <v>191794.3618198125</v>
      </c>
      <c r="N267" s="3">
        <f t="shared" si="65"/>
        <v>0.13142272365403829</v>
      </c>
      <c r="O267" s="2">
        <f t="shared" si="76"/>
        <v>629633.00118929672</v>
      </c>
      <c r="P267" s="3">
        <f t="shared" si="66"/>
        <v>0.431441691682804</v>
      </c>
    </row>
    <row r="268" spans="1:16" x14ac:dyDescent="0.25">
      <c r="A268" s="1" t="s">
        <v>19</v>
      </c>
      <c r="B268" s="4">
        <v>42979</v>
      </c>
      <c r="C268" s="2">
        <v>0.31</v>
      </c>
      <c r="D268" s="2">
        <f t="shared" si="70"/>
        <v>227976.66999999969</v>
      </c>
      <c r="E268" s="2">
        <f t="shared" si="77"/>
        <v>1231393.5</v>
      </c>
      <c r="F268" s="7">
        <f t="shared" si="68"/>
        <v>1459370.1699999997</v>
      </c>
      <c r="G268" s="2">
        <f t="shared" si="72"/>
        <v>533075.15572409087</v>
      </c>
      <c r="H268" s="3">
        <f t="shared" si="71"/>
        <v>0.36527754690510839</v>
      </c>
      <c r="I268" s="2">
        <f t="shared" si="73"/>
        <v>55270.51875073558</v>
      </c>
      <c r="J268" s="3">
        <f t="shared" si="69"/>
        <v>3.7872857679923384E-2</v>
      </c>
      <c r="K268" s="2">
        <f t="shared" si="74"/>
        <v>49596.95802809584</v>
      </c>
      <c r="L268" s="3">
        <f t="shared" si="64"/>
        <v>3.3985180078126342E-2</v>
      </c>
      <c r="M268" s="2">
        <f t="shared" si="75"/>
        <v>191794.40256085683</v>
      </c>
      <c r="N268" s="3">
        <f t="shared" si="65"/>
        <v>0.13142272365403829</v>
      </c>
      <c r="O268" s="2">
        <f t="shared" si="76"/>
        <v>629633.13493622118</v>
      </c>
      <c r="P268" s="3">
        <f t="shared" si="66"/>
        <v>0.43144169168280405</v>
      </c>
    </row>
    <row r="269" spans="1:16" x14ac:dyDescent="0.25">
      <c r="A269" s="1" t="s">
        <v>25</v>
      </c>
      <c r="B269" s="4">
        <v>42982</v>
      </c>
      <c r="C269" s="2">
        <v>2245.5</v>
      </c>
      <c r="D269" s="2">
        <f t="shared" si="70"/>
        <v>230222.16999999969</v>
      </c>
      <c r="E269" s="2">
        <f t="shared" si="77"/>
        <v>1231393.5</v>
      </c>
      <c r="F269" s="7">
        <f t="shared" si="68"/>
        <v>1461615.6699999997</v>
      </c>
      <c r="G269" s="2">
        <f t="shared" si="72"/>
        <v>533895.38645566627</v>
      </c>
      <c r="H269" s="3">
        <f t="shared" si="71"/>
        <v>0.36527754690510839</v>
      </c>
      <c r="I269" s="2">
        <f t="shared" si="73"/>
        <v>55355.562252655851</v>
      </c>
      <c r="J269" s="3">
        <f t="shared" si="69"/>
        <v>3.7872857679923384E-2</v>
      </c>
      <c r="K269" s="2">
        <f t="shared" si="74"/>
        <v>49673.271749961277</v>
      </c>
      <c r="L269" s="3">
        <f t="shared" si="64"/>
        <v>3.3985180078126342E-2</v>
      </c>
      <c r="M269" s="2">
        <f t="shared" si="75"/>
        <v>192089.51228682199</v>
      </c>
      <c r="N269" s="3">
        <f t="shared" si="65"/>
        <v>0.13142272365403829</v>
      </c>
      <c r="O269" s="2">
        <f t="shared" si="76"/>
        <v>630601.93725489499</v>
      </c>
      <c r="P269" s="3">
        <f t="shared" si="66"/>
        <v>0.43144169168280411</v>
      </c>
    </row>
    <row r="270" spans="1:16" x14ac:dyDescent="0.25">
      <c r="A270" s="1" t="s">
        <v>28</v>
      </c>
      <c r="B270" s="4">
        <v>42984</v>
      </c>
      <c r="C270" s="2">
        <v>0.59</v>
      </c>
      <c r="D270" s="2">
        <f t="shared" si="70"/>
        <v>230222.75999999969</v>
      </c>
      <c r="E270" s="2">
        <f t="shared" si="77"/>
        <v>1231393.5</v>
      </c>
      <c r="F270" s="7">
        <f t="shared" si="68"/>
        <v>1461616.2599999998</v>
      </c>
      <c r="G270" s="2">
        <f t="shared" si="72"/>
        <v>533895.60196941905</v>
      </c>
      <c r="H270" s="3">
        <f t="shared" si="71"/>
        <v>0.36527754690510839</v>
      </c>
      <c r="I270" s="2">
        <f t="shared" si="73"/>
        <v>55355.584597641886</v>
      </c>
      <c r="J270" s="3">
        <f t="shared" si="69"/>
        <v>3.7872857679923384E-2</v>
      </c>
      <c r="K270" s="2">
        <f t="shared" si="74"/>
        <v>49673.291801217521</v>
      </c>
      <c r="L270" s="3">
        <f t="shared" si="64"/>
        <v>3.3985180078126342E-2</v>
      </c>
      <c r="M270" s="2">
        <f t="shared" si="75"/>
        <v>192089.58982622894</v>
      </c>
      <c r="N270" s="3">
        <f t="shared" si="65"/>
        <v>0.13142272365403829</v>
      </c>
      <c r="O270" s="2">
        <f t="shared" si="76"/>
        <v>630602.1918054932</v>
      </c>
      <c r="P270" s="3">
        <f t="shared" si="66"/>
        <v>0.43144169168280416</v>
      </c>
    </row>
    <row r="271" spans="1:16" x14ac:dyDescent="0.25">
      <c r="A271" s="1" t="s">
        <v>32</v>
      </c>
      <c r="B271" s="4">
        <v>42989</v>
      </c>
      <c r="C271" s="2">
        <v>-2245.5</v>
      </c>
      <c r="D271" s="2">
        <f t="shared" si="70"/>
        <v>227977.25999999969</v>
      </c>
      <c r="E271" s="2">
        <f>E270+2245.5</f>
        <v>1233639</v>
      </c>
      <c r="F271" s="7">
        <f t="shared" si="68"/>
        <v>1461616.2599999998</v>
      </c>
      <c r="G271" s="2">
        <f t="shared" si="72"/>
        <v>533895.60196941905</v>
      </c>
      <c r="H271" s="3">
        <f t="shared" si="71"/>
        <v>0.36527754690510839</v>
      </c>
      <c r="I271" s="2">
        <f t="shared" si="73"/>
        <v>55355.584597641886</v>
      </c>
      <c r="J271" s="3">
        <f t="shared" si="69"/>
        <v>3.7872857679923384E-2</v>
      </c>
      <c r="K271" s="2">
        <f t="shared" si="74"/>
        <v>49673.291801217521</v>
      </c>
      <c r="L271" s="3">
        <f t="shared" si="64"/>
        <v>3.3985180078126342E-2</v>
      </c>
      <c r="M271" s="2">
        <f t="shared" si="75"/>
        <v>192089.58982622894</v>
      </c>
      <c r="N271" s="3">
        <f t="shared" si="65"/>
        <v>0.13142272365403829</v>
      </c>
      <c r="O271" s="2">
        <f t="shared" si="76"/>
        <v>630602.1918054932</v>
      </c>
      <c r="P271" s="3">
        <f t="shared" si="66"/>
        <v>0.43144169168280416</v>
      </c>
    </row>
    <row r="272" spans="1:16" x14ac:dyDescent="0.25">
      <c r="A272" s="1" t="s">
        <v>28</v>
      </c>
      <c r="B272" s="4">
        <v>42991</v>
      </c>
      <c r="C272" s="2">
        <v>0.59</v>
      </c>
      <c r="D272" s="2">
        <f t="shared" si="70"/>
        <v>227977.84999999969</v>
      </c>
      <c r="E272" s="2">
        <f t="shared" ref="E272:E277" si="78">E271</f>
        <v>1233639</v>
      </c>
      <c r="F272" s="7">
        <f t="shared" si="68"/>
        <v>1461616.8499999996</v>
      </c>
      <c r="G272" s="2">
        <f t="shared" si="72"/>
        <v>533895.81748317159</v>
      </c>
      <c r="H272" s="3">
        <f t="shared" si="71"/>
        <v>0.36527754690510833</v>
      </c>
      <c r="I272" s="2">
        <f t="shared" si="73"/>
        <v>55355.606942627914</v>
      </c>
      <c r="J272" s="3">
        <f t="shared" si="69"/>
        <v>3.7872857679923384E-2</v>
      </c>
      <c r="K272" s="2">
        <f t="shared" si="74"/>
        <v>49673.311852473766</v>
      </c>
      <c r="L272" s="3">
        <f t="shared" si="64"/>
        <v>3.3985180078126342E-2</v>
      </c>
      <c r="M272" s="2">
        <f t="shared" si="75"/>
        <v>192089.66736563589</v>
      </c>
      <c r="N272" s="3">
        <f t="shared" si="65"/>
        <v>0.13142272365403829</v>
      </c>
      <c r="O272" s="2">
        <f t="shared" si="76"/>
        <v>630602.4463560913</v>
      </c>
      <c r="P272" s="3">
        <f t="shared" si="66"/>
        <v>0.43144169168280416</v>
      </c>
    </row>
    <row r="273" spans="1:16" x14ac:dyDescent="0.25">
      <c r="A273" s="1" t="s">
        <v>28</v>
      </c>
      <c r="B273" s="4">
        <v>42998</v>
      </c>
      <c r="C273" s="2">
        <v>0.59</v>
      </c>
      <c r="D273" s="2">
        <f t="shared" si="70"/>
        <v>227978.43999999968</v>
      </c>
      <c r="E273" s="2">
        <f t="shared" si="78"/>
        <v>1233639</v>
      </c>
      <c r="F273" s="7">
        <f t="shared" si="68"/>
        <v>1461617.4399999997</v>
      </c>
      <c r="G273" s="2">
        <f t="shared" si="72"/>
        <v>533896.03299692424</v>
      </c>
      <c r="H273" s="3">
        <f t="shared" si="71"/>
        <v>0.36527754690510833</v>
      </c>
      <c r="I273" s="2">
        <f t="shared" si="73"/>
        <v>55355.629287613949</v>
      </c>
      <c r="J273" s="3">
        <f t="shared" si="69"/>
        <v>3.7872857679923384E-2</v>
      </c>
      <c r="K273" s="2">
        <f t="shared" si="74"/>
        <v>49673.331903730017</v>
      </c>
      <c r="L273" s="3">
        <f t="shared" si="64"/>
        <v>3.3985180078126342E-2</v>
      </c>
      <c r="M273" s="2">
        <f t="shared" si="75"/>
        <v>192089.74490504284</v>
      </c>
      <c r="N273" s="3">
        <f t="shared" si="65"/>
        <v>0.13142272365403829</v>
      </c>
      <c r="O273" s="2">
        <f t="shared" si="76"/>
        <v>630602.7009066894</v>
      </c>
      <c r="P273" s="3">
        <f t="shared" si="66"/>
        <v>0.43144169168280416</v>
      </c>
    </row>
    <row r="274" spans="1:16" x14ac:dyDescent="0.25">
      <c r="A274" s="1" t="s">
        <v>28</v>
      </c>
      <c r="B274" s="4">
        <v>43005</v>
      </c>
      <c r="C274" s="2">
        <v>0.59</v>
      </c>
      <c r="D274" s="2">
        <f t="shared" si="70"/>
        <v>227979.02999999968</v>
      </c>
      <c r="E274" s="2">
        <f t="shared" si="78"/>
        <v>1233639</v>
      </c>
      <c r="F274" s="7">
        <f t="shared" si="68"/>
        <v>1461618.0299999998</v>
      </c>
      <c r="G274" s="2">
        <f t="shared" si="72"/>
        <v>533896.2485106769</v>
      </c>
      <c r="H274" s="3">
        <f t="shared" si="71"/>
        <v>0.36527754690510827</v>
      </c>
      <c r="I274" s="2">
        <f t="shared" si="73"/>
        <v>55355.651632599976</v>
      </c>
      <c r="J274" s="3">
        <f t="shared" si="69"/>
        <v>3.7872857679923384E-2</v>
      </c>
      <c r="K274" s="2">
        <f t="shared" si="74"/>
        <v>49673.351954986261</v>
      </c>
      <c r="L274" s="3">
        <f t="shared" si="64"/>
        <v>3.3985180078126342E-2</v>
      </c>
      <c r="M274" s="2">
        <f t="shared" si="75"/>
        <v>192089.82244444982</v>
      </c>
      <c r="N274" s="3">
        <f t="shared" si="65"/>
        <v>0.13142272365403829</v>
      </c>
      <c r="O274" s="2">
        <f t="shared" si="76"/>
        <v>630602.95545728749</v>
      </c>
      <c r="P274" s="3">
        <f t="shared" si="66"/>
        <v>0.43144169168280416</v>
      </c>
    </row>
    <row r="275" spans="1:16" x14ac:dyDescent="0.25">
      <c r="A275" s="1" t="s">
        <v>19</v>
      </c>
      <c r="B275" s="4">
        <v>43009</v>
      </c>
      <c r="C275" s="2">
        <v>0.28999999999999998</v>
      </c>
      <c r="D275" s="2">
        <f t="shared" si="70"/>
        <v>227979.31999999969</v>
      </c>
      <c r="E275" s="2">
        <f t="shared" si="78"/>
        <v>1233639</v>
      </c>
      <c r="F275" s="7">
        <f t="shared" si="68"/>
        <v>1461618.3199999996</v>
      </c>
      <c r="G275" s="2">
        <f t="shared" si="72"/>
        <v>533896.35444116546</v>
      </c>
      <c r="H275" s="3">
        <f t="shared" si="71"/>
        <v>0.36527754690510833</v>
      </c>
      <c r="I275" s="2">
        <f t="shared" si="73"/>
        <v>55355.662615728703</v>
      </c>
      <c r="J275" s="3">
        <f t="shared" si="69"/>
        <v>3.7872857679923384E-2</v>
      </c>
      <c r="K275" s="2">
        <f t="shared" si="74"/>
        <v>49673.361810688482</v>
      </c>
      <c r="L275" s="3">
        <f t="shared" si="64"/>
        <v>3.3985180078126342E-2</v>
      </c>
      <c r="M275" s="2">
        <f t="shared" si="75"/>
        <v>192089.86055703965</v>
      </c>
      <c r="N275" s="3">
        <f t="shared" si="65"/>
        <v>0.13142272365403829</v>
      </c>
      <c r="O275" s="2">
        <f t="shared" si="76"/>
        <v>630603.08057537803</v>
      </c>
      <c r="P275" s="3">
        <f t="shared" si="66"/>
        <v>0.43144169168280416</v>
      </c>
    </row>
    <row r="276" spans="1:16" x14ac:dyDescent="0.25">
      <c r="A276" s="1" t="s">
        <v>25</v>
      </c>
      <c r="B276" s="4">
        <v>43011</v>
      </c>
      <c r="C276" s="2">
        <v>2245.5</v>
      </c>
      <c r="D276" s="2">
        <f t="shared" si="70"/>
        <v>230224.81999999969</v>
      </c>
      <c r="E276" s="2">
        <f t="shared" si="78"/>
        <v>1233639</v>
      </c>
      <c r="F276" s="7">
        <f t="shared" si="68"/>
        <v>1463863.8199999996</v>
      </c>
      <c r="G276" s="2">
        <f t="shared" si="72"/>
        <v>534716.58517274086</v>
      </c>
      <c r="H276" s="3">
        <f t="shared" si="71"/>
        <v>0.36527754690510827</v>
      </c>
      <c r="I276" s="2">
        <f t="shared" si="73"/>
        <v>55440.706117648966</v>
      </c>
      <c r="J276" s="3">
        <f t="shared" si="69"/>
        <v>3.7872857679923384E-2</v>
      </c>
      <c r="K276" s="2">
        <f t="shared" si="74"/>
        <v>49749.675532553912</v>
      </c>
      <c r="L276" s="3">
        <f t="shared" si="64"/>
        <v>3.3985180078126342E-2</v>
      </c>
      <c r="M276" s="2">
        <f t="shared" si="75"/>
        <v>192384.9702830048</v>
      </c>
      <c r="N276" s="3">
        <f t="shared" si="65"/>
        <v>0.13142272365403829</v>
      </c>
      <c r="O276" s="2">
        <f t="shared" si="76"/>
        <v>631571.88289405173</v>
      </c>
      <c r="P276" s="3">
        <f t="shared" si="66"/>
        <v>0.43144169168280416</v>
      </c>
    </row>
    <row r="277" spans="1:16" x14ac:dyDescent="0.25">
      <c r="A277" s="1" t="s">
        <v>28</v>
      </c>
      <c r="B277" s="4">
        <v>43012</v>
      </c>
      <c r="C277" s="2">
        <v>0.59</v>
      </c>
      <c r="D277" s="2">
        <f t="shared" si="70"/>
        <v>230225.40999999968</v>
      </c>
      <c r="E277" s="2">
        <f t="shared" si="78"/>
        <v>1233639</v>
      </c>
      <c r="F277" s="7">
        <f t="shared" si="68"/>
        <v>1463864.4099999997</v>
      </c>
      <c r="G277" s="2">
        <f t="shared" si="72"/>
        <v>534716.80068649352</v>
      </c>
      <c r="H277" s="3">
        <f t="shared" si="71"/>
        <v>0.36527754690510827</v>
      </c>
      <c r="I277" s="2">
        <f t="shared" si="73"/>
        <v>55440.728462635001</v>
      </c>
      <c r="J277" s="3">
        <f t="shared" si="69"/>
        <v>3.7872857679923384E-2</v>
      </c>
      <c r="K277" s="2">
        <f t="shared" si="74"/>
        <v>49749.695583810164</v>
      </c>
      <c r="L277" s="3">
        <f t="shared" si="64"/>
        <v>3.3985180078126342E-2</v>
      </c>
      <c r="M277" s="2">
        <f t="shared" si="75"/>
        <v>192385.04782241175</v>
      </c>
      <c r="N277" s="3">
        <f t="shared" si="65"/>
        <v>0.13142272365403829</v>
      </c>
      <c r="O277" s="2">
        <f t="shared" si="76"/>
        <v>631572.13744464994</v>
      </c>
      <c r="P277" s="3">
        <f t="shared" si="66"/>
        <v>0.43144169168280422</v>
      </c>
    </row>
    <row r="278" spans="1:16" x14ac:dyDescent="0.25">
      <c r="A278" s="1" t="s">
        <v>32</v>
      </c>
      <c r="B278" s="4">
        <v>43018</v>
      </c>
      <c r="C278" s="2">
        <v>-2245.5</v>
      </c>
      <c r="D278" s="2">
        <f t="shared" si="70"/>
        <v>227979.90999999968</v>
      </c>
      <c r="E278" s="2">
        <f>E277+2245.5</f>
        <v>1235884.5</v>
      </c>
      <c r="F278" s="7">
        <f t="shared" si="68"/>
        <v>1463864.4099999997</v>
      </c>
      <c r="G278" s="2">
        <f t="shared" si="72"/>
        <v>534716.80068649352</v>
      </c>
      <c r="H278" s="3">
        <f t="shared" si="71"/>
        <v>0.36527754690510827</v>
      </c>
      <c r="I278" s="2">
        <f t="shared" si="73"/>
        <v>55440.728462635001</v>
      </c>
      <c r="J278" s="3">
        <f t="shared" si="69"/>
        <v>3.7872857679923384E-2</v>
      </c>
      <c r="K278" s="2">
        <f t="shared" si="74"/>
        <v>49749.695583810164</v>
      </c>
      <c r="L278" s="3">
        <f t="shared" si="64"/>
        <v>3.3985180078126342E-2</v>
      </c>
      <c r="M278" s="2">
        <f t="shared" si="75"/>
        <v>192385.04782241175</v>
      </c>
      <c r="N278" s="3">
        <f t="shared" si="65"/>
        <v>0.13142272365403829</v>
      </c>
      <c r="O278" s="2">
        <f t="shared" si="76"/>
        <v>631572.13744464994</v>
      </c>
      <c r="P278" s="3">
        <f t="shared" si="66"/>
        <v>0.43144169168280422</v>
      </c>
    </row>
    <row r="279" spans="1:16" x14ac:dyDescent="0.25">
      <c r="A279" s="1" t="s">
        <v>28</v>
      </c>
      <c r="B279" s="4">
        <v>43019</v>
      </c>
      <c r="C279" s="2">
        <v>0.59</v>
      </c>
      <c r="D279" s="2">
        <f t="shared" si="70"/>
        <v>227980.49999999968</v>
      </c>
      <c r="E279" s="2">
        <f t="shared" ref="E279:E285" si="79">E278</f>
        <v>1235884.5</v>
      </c>
      <c r="F279" s="7">
        <f t="shared" si="68"/>
        <v>1463864.9999999998</v>
      </c>
      <c r="G279" s="2">
        <f t="shared" si="72"/>
        <v>534717.01620024629</v>
      </c>
      <c r="H279" s="3">
        <f t="shared" si="71"/>
        <v>0.36527754690510833</v>
      </c>
      <c r="I279" s="2">
        <f t="shared" si="73"/>
        <v>55440.750807621036</v>
      </c>
      <c r="J279" s="3">
        <f t="shared" si="69"/>
        <v>3.7872857679923384E-2</v>
      </c>
      <c r="K279" s="2">
        <f t="shared" si="74"/>
        <v>49749.715635066408</v>
      </c>
      <c r="L279" s="3">
        <f t="shared" si="64"/>
        <v>3.3985180078126342E-2</v>
      </c>
      <c r="M279" s="2">
        <f t="shared" si="75"/>
        <v>192385.12536181873</v>
      </c>
      <c r="N279" s="3">
        <f t="shared" si="65"/>
        <v>0.13142272365403829</v>
      </c>
      <c r="O279" s="2">
        <f t="shared" si="76"/>
        <v>631572.39199524815</v>
      </c>
      <c r="P279" s="3">
        <f t="shared" si="66"/>
        <v>0.43144169168280427</v>
      </c>
    </row>
    <row r="280" spans="1:16" x14ac:dyDescent="0.25">
      <c r="A280" s="1" t="s">
        <v>28</v>
      </c>
      <c r="B280" s="4">
        <v>43026</v>
      </c>
      <c r="C280" s="2">
        <v>0.59</v>
      </c>
      <c r="D280" s="2">
        <f t="shared" si="70"/>
        <v>227981.08999999968</v>
      </c>
      <c r="E280" s="2">
        <f t="shared" si="79"/>
        <v>1235884.5</v>
      </c>
      <c r="F280" s="7">
        <f t="shared" si="68"/>
        <v>1463865.5899999996</v>
      </c>
      <c r="G280" s="2">
        <f t="shared" si="72"/>
        <v>534717.23171399895</v>
      </c>
      <c r="H280" s="3">
        <f t="shared" si="71"/>
        <v>0.36527754690510833</v>
      </c>
      <c r="I280" s="2">
        <f t="shared" si="73"/>
        <v>55440.773152607064</v>
      </c>
      <c r="J280" s="3">
        <f t="shared" si="69"/>
        <v>3.7872857679923384E-2</v>
      </c>
      <c r="K280" s="2">
        <f t="shared" si="74"/>
        <v>49749.735686322652</v>
      </c>
      <c r="L280" s="3">
        <f t="shared" si="64"/>
        <v>3.3985180078126342E-2</v>
      </c>
      <c r="M280" s="2">
        <f t="shared" si="75"/>
        <v>192385.20290122565</v>
      </c>
      <c r="N280" s="3">
        <f t="shared" si="65"/>
        <v>0.13142272365403829</v>
      </c>
      <c r="O280" s="2">
        <f t="shared" si="76"/>
        <v>631572.64654584625</v>
      </c>
      <c r="P280" s="3">
        <f t="shared" si="66"/>
        <v>0.43144169168280433</v>
      </c>
    </row>
    <row r="281" spans="1:16" x14ac:dyDescent="0.25">
      <c r="A281" s="1" t="s">
        <v>28</v>
      </c>
      <c r="B281" s="4">
        <v>43033</v>
      </c>
      <c r="C281" s="2">
        <v>0.59</v>
      </c>
      <c r="D281" s="2">
        <f t="shared" si="70"/>
        <v>227981.67999999967</v>
      </c>
      <c r="E281" s="2">
        <f t="shared" si="79"/>
        <v>1235884.5</v>
      </c>
      <c r="F281" s="7">
        <f t="shared" si="68"/>
        <v>1463866.1799999997</v>
      </c>
      <c r="G281" s="2">
        <f t="shared" si="72"/>
        <v>534717.4472277516</v>
      </c>
      <c r="H281" s="3">
        <f t="shared" si="71"/>
        <v>0.36527754690510827</v>
      </c>
      <c r="I281" s="2">
        <f t="shared" si="73"/>
        <v>55440.795497593099</v>
      </c>
      <c r="J281" s="3">
        <f t="shared" si="69"/>
        <v>3.7872857679923384E-2</v>
      </c>
      <c r="K281" s="2">
        <f t="shared" si="74"/>
        <v>49749.755737578904</v>
      </c>
      <c r="L281" s="3">
        <f t="shared" si="64"/>
        <v>3.3985180078126342E-2</v>
      </c>
      <c r="M281" s="2">
        <f t="shared" si="75"/>
        <v>192385.28044063263</v>
      </c>
      <c r="N281" s="3">
        <f t="shared" si="65"/>
        <v>0.13142272365403829</v>
      </c>
      <c r="O281" s="2">
        <f t="shared" si="76"/>
        <v>631572.90109644446</v>
      </c>
      <c r="P281" s="3">
        <f t="shared" si="66"/>
        <v>0.43144169168280438</v>
      </c>
    </row>
    <row r="282" spans="1:16" x14ac:dyDescent="0.25">
      <c r="A282" s="1" t="s">
        <v>19</v>
      </c>
      <c r="B282" s="4">
        <v>43040</v>
      </c>
      <c r="C282" s="2">
        <v>0.31</v>
      </c>
      <c r="D282" s="2">
        <f t="shared" si="70"/>
        <v>227981.98999999967</v>
      </c>
      <c r="E282" s="2">
        <f t="shared" si="79"/>
        <v>1235884.5</v>
      </c>
      <c r="F282" s="7">
        <f t="shared" si="68"/>
        <v>1463866.4899999998</v>
      </c>
      <c r="G282" s="2">
        <f t="shared" si="72"/>
        <v>534717.56046379113</v>
      </c>
      <c r="H282" s="3">
        <f t="shared" si="71"/>
        <v>0.36527754690510827</v>
      </c>
      <c r="I282" s="2">
        <f t="shared" si="73"/>
        <v>55440.807238178983</v>
      </c>
      <c r="J282" s="3">
        <f t="shared" si="69"/>
        <v>3.7872857679923384E-2</v>
      </c>
      <c r="K282" s="2">
        <f t="shared" si="74"/>
        <v>49749.766272984729</v>
      </c>
      <c r="L282" s="3">
        <f t="shared" si="64"/>
        <v>3.3985180078126342E-2</v>
      </c>
      <c r="M282" s="2">
        <f t="shared" si="75"/>
        <v>192385.32118167696</v>
      </c>
      <c r="N282" s="3">
        <f t="shared" si="65"/>
        <v>0.13142272365403829</v>
      </c>
      <c r="O282" s="2">
        <f t="shared" si="76"/>
        <v>631573.03484336892</v>
      </c>
      <c r="P282" s="3">
        <f t="shared" si="66"/>
        <v>0.43144169168280438</v>
      </c>
    </row>
    <row r="283" spans="1:16" x14ac:dyDescent="0.25">
      <c r="A283" s="1" t="s">
        <v>28</v>
      </c>
      <c r="B283" s="4">
        <v>43040</v>
      </c>
      <c r="C283" s="2">
        <v>0.59</v>
      </c>
      <c r="D283" s="2">
        <f t="shared" si="70"/>
        <v>227982.57999999967</v>
      </c>
      <c r="E283" s="2">
        <f t="shared" si="79"/>
        <v>1235884.5</v>
      </c>
      <c r="F283" s="7">
        <f t="shared" si="68"/>
        <v>1463867.0799999996</v>
      </c>
      <c r="G283" s="2">
        <f t="shared" si="72"/>
        <v>534717.77597754379</v>
      </c>
      <c r="H283" s="3">
        <f t="shared" si="71"/>
        <v>0.36527754690510833</v>
      </c>
      <c r="I283" s="2">
        <f t="shared" si="73"/>
        <v>55440.829583165003</v>
      </c>
      <c r="J283" s="3">
        <f t="shared" si="69"/>
        <v>3.7872857679923384E-2</v>
      </c>
      <c r="K283" s="2">
        <f t="shared" si="74"/>
        <v>49749.786324240966</v>
      </c>
      <c r="L283" s="3">
        <f t="shared" si="64"/>
        <v>3.3985180078126342E-2</v>
      </c>
      <c r="M283" s="2">
        <f t="shared" si="75"/>
        <v>192385.39872108391</v>
      </c>
      <c r="N283" s="3">
        <f t="shared" si="65"/>
        <v>0.13142272365403829</v>
      </c>
      <c r="O283" s="2">
        <f t="shared" si="76"/>
        <v>631573.28939396702</v>
      </c>
      <c r="P283" s="3">
        <f t="shared" si="66"/>
        <v>0.43144169168280444</v>
      </c>
    </row>
    <row r="284" spans="1:16" x14ac:dyDescent="0.25">
      <c r="A284" s="1" t="s">
        <v>25</v>
      </c>
      <c r="B284" s="4">
        <v>43042</v>
      </c>
      <c r="C284" s="2">
        <v>2245.5</v>
      </c>
      <c r="D284" s="2">
        <f t="shared" si="70"/>
        <v>230228.07999999967</v>
      </c>
      <c r="E284" s="2">
        <f t="shared" si="79"/>
        <v>1235884.5</v>
      </c>
      <c r="F284" s="7">
        <f t="shared" si="68"/>
        <v>1466112.5799999996</v>
      </c>
      <c r="G284" s="2">
        <f t="shared" si="72"/>
        <v>535538.00670911919</v>
      </c>
      <c r="H284" s="3">
        <f t="shared" si="71"/>
        <v>0.36527754690510827</v>
      </c>
      <c r="I284" s="2">
        <f t="shared" si="73"/>
        <v>55525.873085085273</v>
      </c>
      <c r="J284" s="3">
        <f t="shared" si="69"/>
        <v>3.7872857679923384E-2</v>
      </c>
      <c r="K284" s="2">
        <f t="shared" si="74"/>
        <v>49826.100046106403</v>
      </c>
      <c r="L284" s="3">
        <f t="shared" si="64"/>
        <v>3.3985180078126342E-2</v>
      </c>
      <c r="M284" s="2">
        <f t="shared" si="75"/>
        <v>192680.50844704904</v>
      </c>
      <c r="N284" s="3">
        <f t="shared" si="65"/>
        <v>0.13142272365403829</v>
      </c>
      <c r="O284" s="2">
        <f t="shared" si="76"/>
        <v>632542.09171264083</v>
      </c>
      <c r="P284" s="3">
        <f t="shared" si="66"/>
        <v>0.43144169168280444</v>
      </c>
    </row>
    <row r="285" spans="1:16" x14ac:dyDescent="0.25">
      <c r="A285" s="1" t="s">
        <v>28</v>
      </c>
      <c r="B285" s="4">
        <v>43047</v>
      </c>
      <c r="C285" s="2">
        <v>0.59</v>
      </c>
      <c r="D285" s="2">
        <f t="shared" si="70"/>
        <v>230228.66999999966</v>
      </c>
      <c r="E285" s="2">
        <f t="shared" si="79"/>
        <v>1235884.5</v>
      </c>
      <c r="F285" s="7">
        <f t="shared" si="68"/>
        <v>1466113.1699999997</v>
      </c>
      <c r="G285" s="2">
        <f t="shared" si="72"/>
        <v>535538.22222287185</v>
      </c>
      <c r="H285" s="3">
        <f t="shared" si="71"/>
        <v>0.36527754690510827</v>
      </c>
      <c r="I285" s="2">
        <f t="shared" si="73"/>
        <v>55525.895430071309</v>
      </c>
      <c r="J285" s="3">
        <f t="shared" si="69"/>
        <v>3.7872857679923384E-2</v>
      </c>
      <c r="K285" s="2">
        <f t="shared" si="74"/>
        <v>49826.120097362647</v>
      </c>
      <c r="L285" s="3">
        <f t="shared" si="64"/>
        <v>3.3985180078126342E-2</v>
      </c>
      <c r="M285" s="2">
        <f t="shared" si="75"/>
        <v>192680.58598645602</v>
      </c>
      <c r="N285" s="3">
        <f t="shared" si="65"/>
        <v>0.13142272365403829</v>
      </c>
      <c r="O285" s="2">
        <f t="shared" si="76"/>
        <v>632542.34626323893</v>
      </c>
      <c r="P285" s="3">
        <f t="shared" si="66"/>
        <v>0.43144169168280444</v>
      </c>
    </row>
    <row r="286" spans="1:16" x14ac:dyDescent="0.25">
      <c r="A286" s="1" t="s">
        <v>32</v>
      </c>
      <c r="B286" s="4">
        <v>43049</v>
      </c>
      <c r="C286" s="2">
        <v>-2245.5</v>
      </c>
      <c r="D286" s="2">
        <f t="shared" si="70"/>
        <v>227983.16999999966</v>
      </c>
      <c r="E286" s="2">
        <f>E285+2245.5</f>
        <v>1238130</v>
      </c>
      <c r="F286" s="7">
        <f t="shared" si="68"/>
        <v>1466113.1699999997</v>
      </c>
      <c r="G286" s="2">
        <f t="shared" si="72"/>
        <v>535538.22222287185</v>
      </c>
      <c r="H286" s="3">
        <f t="shared" si="71"/>
        <v>0.36527754690510827</v>
      </c>
      <c r="I286" s="2">
        <f t="shared" si="73"/>
        <v>55525.895430071309</v>
      </c>
      <c r="J286" s="3">
        <f t="shared" si="69"/>
        <v>3.7872857679923384E-2</v>
      </c>
      <c r="K286" s="2">
        <f t="shared" si="74"/>
        <v>49826.120097362647</v>
      </c>
      <c r="L286" s="3">
        <f t="shared" si="64"/>
        <v>3.3985180078126342E-2</v>
      </c>
      <c r="M286" s="2">
        <f t="shared" si="75"/>
        <v>192680.58598645602</v>
      </c>
      <c r="N286" s="3">
        <f t="shared" si="65"/>
        <v>0.13142272365403829</v>
      </c>
      <c r="O286" s="2">
        <f t="shared" si="76"/>
        <v>632542.34626323893</v>
      </c>
      <c r="P286" s="3">
        <f t="shared" si="66"/>
        <v>0.43144169168280444</v>
      </c>
    </row>
    <row r="287" spans="1:16" x14ac:dyDescent="0.25">
      <c r="A287" s="1" t="s">
        <v>28</v>
      </c>
      <c r="B287" s="4">
        <v>43054</v>
      </c>
      <c r="C287" s="2">
        <v>0.59</v>
      </c>
      <c r="D287" s="2">
        <f t="shared" si="70"/>
        <v>227983.75999999966</v>
      </c>
      <c r="E287" s="2">
        <f t="shared" ref="E287:E297" si="80">E286</f>
        <v>1238130</v>
      </c>
      <c r="F287" s="7">
        <f t="shared" si="68"/>
        <v>1466113.7599999998</v>
      </c>
      <c r="G287" s="2">
        <f t="shared" si="72"/>
        <v>535538.43773662462</v>
      </c>
      <c r="H287" s="3">
        <f t="shared" si="71"/>
        <v>0.36527754690510833</v>
      </c>
      <c r="I287" s="2">
        <f t="shared" si="73"/>
        <v>55525.917775057344</v>
      </c>
      <c r="J287" s="3">
        <f t="shared" si="69"/>
        <v>3.7872857679923384E-2</v>
      </c>
      <c r="K287" s="2">
        <f t="shared" si="74"/>
        <v>49826.140148618899</v>
      </c>
      <c r="L287" s="3">
        <f t="shared" si="64"/>
        <v>3.3985180078126342E-2</v>
      </c>
      <c r="M287" s="2">
        <f t="shared" si="75"/>
        <v>192680.66352586297</v>
      </c>
      <c r="N287" s="3">
        <f t="shared" si="65"/>
        <v>0.13142272365403829</v>
      </c>
      <c r="O287" s="2">
        <f t="shared" si="76"/>
        <v>632542.60081383702</v>
      </c>
      <c r="P287" s="3">
        <f t="shared" si="66"/>
        <v>0.43144169168280444</v>
      </c>
    </row>
    <row r="288" spans="1:16" x14ac:dyDescent="0.25">
      <c r="A288" s="1" t="s">
        <v>28</v>
      </c>
      <c r="B288" s="4">
        <v>43061</v>
      </c>
      <c r="C288" s="2">
        <v>0.59</v>
      </c>
      <c r="D288" s="2">
        <f t="shared" si="70"/>
        <v>227984.34999999966</v>
      </c>
      <c r="E288" s="2">
        <f t="shared" si="80"/>
        <v>1238130</v>
      </c>
      <c r="F288" s="7">
        <f t="shared" si="68"/>
        <v>1466114.3499999996</v>
      </c>
      <c r="G288" s="2">
        <f t="shared" si="72"/>
        <v>535538.65325037728</v>
      </c>
      <c r="H288" s="3">
        <f t="shared" si="71"/>
        <v>0.36527754690510833</v>
      </c>
      <c r="I288" s="2">
        <f t="shared" si="73"/>
        <v>55525.940120043364</v>
      </c>
      <c r="J288" s="3">
        <f t="shared" si="69"/>
        <v>3.7872857679923384E-2</v>
      </c>
      <c r="K288" s="2">
        <f t="shared" si="74"/>
        <v>49826.160199875136</v>
      </c>
      <c r="L288" s="3">
        <f t="shared" si="64"/>
        <v>3.3985180078126342E-2</v>
      </c>
      <c r="M288" s="2">
        <f t="shared" si="75"/>
        <v>192680.74106526992</v>
      </c>
      <c r="N288" s="3">
        <f t="shared" si="65"/>
        <v>0.13142272365403829</v>
      </c>
      <c r="O288" s="2">
        <f t="shared" si="76"/>
        <v>632542.85536443512</v>
      </c>
      <c r="P288" s="3">
        <f t="shared" si="66"/>
        <v>0.4314416916828045</v>
      </c>
    </row>
    <row r="289" spans="1:16" x14ac:dyDescent="0.25">
      <c r="A289" s="1" t="s">
        <v>28</v>
      </c>
      <c r="B289" s="4">
        <v>43068</v>
      </c>
      <c r="C289" s="2">
        <v>0.59</v>
      </c>
      <c r="D289" s="2">
        <f t="shared" si="70"/>
        <v>227984.93999999965</v>
      </c>
      <c r="E289" s="2">
        <f t="shared" si="80"/>
        <v>1238130</v>
      </c>
      <c r="F289" s="7">
        <f t="shared" si="68"/>
        <v>1466114.9399999997</v>
      </c>
      <c r="G289" s="2">
        <f t="shared" si="72"/>
        <v>535538.86876412993</v>
      </c>
      <c r="H289" s="3">
        <f t="shared" si="71"/>
        <v>0.36527754690510827</v>
      </c>
      <c r="I289" s="2">
        <f t="shared" si="73"/>
        <v>55525.962465029399</v>
      </c>
      <c r="J289" s="3">
        <f t="shared" si="69"/>
        <v>3.7872857679923384E-2</v>
      </c>
      <c r="K289" s="2">
        <f t="shared" si="74"/>
        <v>49826.180251131387</v>
      </c>
      <c r="L289" s="3">
        <f t="shared" si="64"/>
        <v>3.3985180078126342E-2</v>
      </c>
      <c r="M289" s="2">
        <f t="shared" si="75"/>
        <v>192680.8186046769</v>
      </c>
      <c r="N289" s="3">
        <f t="shared" si="65"/>
        <v>0.13142272365403829</v>
      </c>
      <c r="O289" s="2">
        <f t="shared" si="76"/>
        <v>632543.10991503333</v>
      </c>
      <c r="P289" s="3">
        <f t="shared" si="66"/>
        <v>0.43144169168280455</v>
      </c>
    </row>
    <row r="290" spans="1:16" x14ac:dyDescent="0.25">
      <c r="A290" s="1" t="s">
        <v>19</v>
      </c>
      <c r="B290" s="4">
        <v>43070</v>
      </c>
      <c r="C290" s="2">
        <v>0.3</v>
      </c>
      <c r="D290" s="2">
        <f t="shared" si="70"/>
        <v>227985.23999999964</v>
      </c>
      <c r="E290" s="2">
        <f t="shared" si="80"/>
        <v>1238130</v>
      </c>
      <c r="F290" s="7">
        <f t="shared" si="68"/>
        <v>1466115.2399999998</v>
      </c>
      <c r="G290" s="2">
        <f t="shared" si="72"/>
        <v>535538.97834739403</v>
      </c>
      <c r="H290" s="3">
        <f t="shared" si="71"/>
        <v>0.36527754690510833</v>
      </c>
      <c r="I290" s="2">
        <f t="shared" si="73"/>
        <v>55525.973826886708</v>
      </c>
      <c r="J290" s="3">
        <f t="shared" si="69"/>
        <v>3.7872857679923384E-2</v>
      </c>
      <c r="K290" s="2">
        <f t="shared" si="74"/>
        <v>49826.19044668541</v>
      </c>
      <c r="L290" s="3">
        <f t="shared" si="64"/>
        <v>3.3985180078126342E-2</v>
      </c>
      <c r="M290" s="2">
        <f t="shared" si="75"/>
        <v>192680.85803149399</v>
      </c>
      <c r="N290" s="3">
        <f t="shared" si="65"/>
        <v>0.13142272365403829</v>
      </c>
      <c r="O290" s="2">
        <f t="shared" si="76"/>
        <v>632543.23934754089</v>
      </c>
      <c r="P290" s="3">
        <f t="shared" si="66"/>
        <v>0.43144169168280455</v>
      </c>
    </row>
    <row r="291" spans="1:16" x14ac:dyDescent="0.25">
      <c r="A291" s="1" t="s">
        <v>25</v>
      </c>
      <c r="B291" s="4">
        <v>43073</v>
      </c>
      <c r="C291" s="2">
        <v>2245.5</v>
      </c>
      <c r="D291" s="2">
        <f t="shared" si="70"/>
        <v>230230.73999999964</v>
      </c>
      <c r="E291" s="2">
        <f t="shared" si="80"/>
        <v>1238130</v>
      </c>
      <c r="F291" s="7">
        <f t="shared" si="68"/>
        <v>1468360.7399999998</v>
      </c>
      <c r="G291" s="2">
        <f t="shared" si="72"/>
        <v>536359.20907896943</v>
      </c>
      <c r="H291" s="3">
        <f t="shared" si="71"/>
        <v>0.36527754690510827</v>
      </c>
      <c r="I291" s="2">
        <f t="shared" si="73"/>
        <v>55611.017328806978</v>
      </c>
      <c r="J291" s="3">
        <f t="shared" si="69"/>
        <v>3.7872857679923384E-2</v>
      </c>
      <c r="K291" s="2">
        <f t="shared" si="74"/>
        <v>49902.504168550848</v>
      </c>
      <c r="L291" s="3">
        <f t="shared" si="64"/>
        <v>3.3985180078126342E-2</v>
      </c>
      <c r="M291" s="2">
        <f t="shared" si="75"/>
        <v>192975.96775745912</v>
      </c>
      <c r="N291" s="3">
        <f t="shared" si="65"/>
        <v>0.13142272365403829</v>
      </c>
      <c r="O291" s="2">
        <f t="shared" si="76"/>
        <v>633512.04166621459</v>
      </c>
      <c r="P291" s="3">
        <f t="shared" si="66"/>
        <v>0.4314416916828045</v>
      </c>
    </row>
    <row r="292" spans="1:16" x14ac:dyDescent="0.25">
      <c r="A292" s="1" t="s">
        <v>28</v>
      </c>
      <c r="B292" s="4">
        <v>43075</v>
      </c>
      <c r="C292" s="2">
        <v>0.59</v>
      </c>
      <c r="D292" s="2">
        <f t="shared" si="70"/>
        <v>230231.32999999964</v>
      </c>
      <c r="E292" s="2">
        <f t="shared" si="80"/>
        <v>1238130</v>
      </c>
      <c r="F292" s="7">
        <f t="shared" si="68"/>
        <v>1468361.3299999996</v>
      </c>
      <c r="G292" s="2">
        <f t="shared" si="72"/>
        <v>536359.42459272197</v>
      </c>
      <c r="H292" s="3">
        <f t="shared" si="71"/>
        <v>0.36527754690510822</v>
      </c>
      <c r="I292" s="2">
        <f t="shared" si="73"/>
        <v>55611.039673792999</v>
      </c>
      <c r="J292" s="3">
        <f t="shared" si="69"/>
        <v>3.7872857679923384E-2</v>
      </c>
      <c r="K292" s="2">
        <f t="shared" si="74"/>
        <v>49902.524219807085</v>
      </c>
      <c r="L292" s="3">
        <f t="shared" si="64"/>
        <v>3.3985180078126342E-2</v>
      </c>
      <c r="M292" s="2">
        <f t="shared" si="75"/>
        <v>192976.04529686607</v>
      </c>
      <c r="N292" s="3">
        <f t="shared" si="65"/>
        <v>0.13142272365403829</v>
      </c>
      <c r="O292" s="2">
        <f t="shared" si="76"/>
        <v>633512.29621681257</v>
      </c>
      <c r="P292" s="3">
        <f t="shared" si="66"/>
        <v>0.4314416916828045</v>
      </c>
    </row>
    <row r="293" spans="1:16" x14ac:dyDescent="0.25">
      <c r="A293" s="1" t="s">
        <v>34</v>
      </c>
      <c r="B293" s="4">
        <v>43109</v>
      </c>
      <c r="C293" s="2">
        <v>2.5</v>
      </c>
      <c r="D293" s="2">
        <f t="shared" si="70"/>
        <v>230233.82999999964</v>
      </c>
      <c r="E293" s="2">
        <f t="shared" si="80"/>
        <v>1238130</v>
      </c>
      <c r="F293" s="7">
        <f t="shared" si="68"/>
        <v>1468363.8299999996</v>
      </c>
      <c r="G293" s="2">
        <f t="shared" si="72"/>
        <v>536360.33778658917</v>
      </c>
      <c r="H293" s="3">
        <f t="shared" si="71"/>
        <v>0.36527754690510816</v>
      </c>
      <c r="I293" s="2">
        <f t="shared" si="73"/>
        <v>55611.134355937204</v>
      </c>
      <c r="J293" s="3">
        <f t="shared" si="69"/>
        <v>3.7872857679923384E-2</v>
      </c>
      <c r="K293" s="2">
        <f t="shared" si="74"/>
        <v>49902.609182757282</v>
      </c>
      <c r="L293" s="3">
        <f t="shared" si="64"/>
        <v>3.3985180078126342E-2</v>
      </c>
      <c r="M293" s="2">
        <f t="shared" si="75"/>
        <v>192976.37385367521</v>
      </c>
      <c r="N293" s="3">
        <f t="shared" si="65"/>
        <v>0.13142272365403829</v>
      </c>
      <c r="O293" s="2">
        <f t="shared" si="76"/>
        <v>633513.37482104183</v>
      </c>
      <c r="P293" s="3">
        <f t="shared" si="66"/>
        <v>0.43144169168280455</v>
      </c>
    </row>
    <row r="294" spans="1:16" x14ac:dyDescent="0.25">
      <c r="A294" s="1" t="s">
        <v>25</v>
      </c>
      <c r="B294" s="4">
        <v>43173</v>
      </c>
      <c r="C294" s="2">
        <v>4491</v>
      </c>
      <c r="D294" s="2">
        <f>D293+C294</f>
        <v>234724.82999999964</v>
      </c>
      <c r="E294" s="2">
        <f t="shared" si="80"/>
        <v>1238130</v>
      </c>
      <c r="F294" s="7">
        <f t="shared" si="68"/>
        <v>1472854.8299999996</v>
      </c>
      <c r="G294" s="2">
        <f t="shared" si="72"/>
        <v>538000.79924973997</v>
      </c>
      <c r="H294" s="3">
        <f t="shared" si="71"/>
        <v>0.36527754690510816</v>
      </c>
      <c r="I294" s="2">
        <f t="shared" si="73"/>
        <v>55781.221359777737</v>
      </c>
      <c r="J294" s="3">
        <f t="shared" si="69"/>
        <v>3.7872857679923384E-2</v>
      </c>
      <c r="K294" s="2">
        <f t="shared" si="74"/>
        <v>50055.236626488149</v>
      </c>
      <c r="L294" s="3">
        <f t="shared" si="64"/>
        <v>3.3985180078126342E-2</v>
      </c>
      <c r="M294" s="2">
        <f t="shared" si="75"/>
        <v>193566.59330560549</v>
      </c>
      <c r="N294" s="3">
        <f t="shared" si="65"/>
        <v>0.13142272365403829</v>
      </c>
      <c r="O294" s="2">
        <f t="shared" si="76"/>
        <v>635450.97945838934</v>
      </c>
      <c r="P294" s="3">
        <f t="shared" si="66"/>
        <v>0.43144169168280455</v>
      </c>
    </row>
    <row r="295" spans="1:16" ht="30" x14ac:dyDescent="0.25">
      <c r="A295" s="1" t="s">
        <v>35</v>
      </c>
      <c r="B295" s="4">
        <v>43185</v>
      </c>
      <c r="C295" s="2">
        <v>120000</v>
      </c>
      <c r="D295" s="2">
        <f t="shared" si="70"/>
        <v>354724.82999999961</v>
      </c>
      <c r="E295" s="2">
        <f t="shared" si="80"/>
        <v>1238130</v>
      </c>
      <c r="F295" s="7">
        <f t="shared" si="68"/>
        <v>1592854.8299999996</v>
      </c>
      <c r="G295" s="2">
        <f>G294+40000</f>
        <v>578000.79924973997</v>
      </c>
      <c r="H295" s="3">
        <f t="shared" si="71"/>
        <v>0.36287098382326538</v>
      </c>
      <c r="I295" s="2">
        <f>I294+40000</f>
        <v>95781.22135977773</v>
      </c>
      <c r="J295" s="3">
        <f t="shared" si="69"/>
        <v>6.0131795789436601E-2</v>
      </c>
      <c r="K295" s="2">
        <f>K294</f>
        <v>50055.236626488149</v>
      </c>
      <c r="L295" s="3">
        <f t="shared" si="64"/>
        <v>3.1424857861333262E-2</v>
      </c>
      <c r="M295" s="2">
        <f>M294+40000</f>
        <v>233566.59330560549</v>
      </c>
      <c r="N295" s="3">
        <f t="shared" si="65"/>
        <v>0.14663394862267867</v>
      </c>
      <c r="O295" s="2">
        <f>O294</f>
        <v>635450.97945838934</v>
      </c>
      <c r="P295" s="3">
        <f t="shared" si="66"/>
        <v>0.39893841390328677</v>
      </c>
    </row>
    <row r="296" spans="1:16" x14ac:dyDescent="0.25">
      <c r="A296" s="1" t="s">
        <v>25</v>
      </c>
      <c r="B296" s="4">
        <v>43195</v>
      </c>
      <c r="C296" s="2">
        <v>2245.5</v>
      </c>
      <c r="D296" s="2">
        <f t="shared" si="70"/>
        <v>356970.32999999961</v>
      </c>
      <c r="E296" s="2">
        <f t="shared" si="80"/>
        <v>1238130</v>
      </c>
      <c r="F296" s="7">
        <f t="shared" si="68"/>
        <v>1595100.3299999996</v>
      </c>
      <c r="G296" s="2">
        <f t="shared" si="72"/>
        <v>578815.62604391517</v>
      </c>
      <c r="H296" s="3">
        <f t="shared" si="71"/>
        <v>0.36287098382326538</v>
      </c>
      <c r="I296" s="2">
        <f t="shared" si="73"/>
        <v>95916.247307222904</v>
      </c>
      <c r="J296" s="3">
        <f t="shared" si="69"/>
        <v>6.0131795789436601E-2</v>
      </c>
      <c r="K296" s="2">
        <f t="shared" si="74"/>
        <v>50125.80114481577</v>
      </c>
      <c r="L296" s="3">
        <f t="shared" si="64"/>
        <v>3.1424857861333262E-2</v>
      </c>
      <c r="M296" s="2">
        <f t="shared" si="75"/>
        <v>233895.85983723775</v>
      </c>
      <c r="N296" s="3">
        <f t="shared" si="65"/>
        <v>0.14663394862267867</v>
      </c>
      <c r="O296" s="2">
        <f t="shared" si="76"/>
        <v>636346.79566680919</v>
      </c>
      <c r="P296" s="3">
        <f t="shared" si="66"/>
        <v>0.39893841390328677</v>
      </c>
    </row>
    <row r="297" spans="1:16" x14ac:dyDescent="0.25">
      <c r="A297" s="1" t="s">
        <v>25</v>
      </c>
      <c r="B297" s="4">
        <v>43228</v>
      </c>
      <c r="C297" s="2">
        <v>2245.5</v>
      </c>
      <c r="D297" s="2">
        <f t="shared" si="70"/>
        <v>359215.82999999961</v>
      </c>
      <c r="E297" s="2">
        <f t="shared" si="80"/>
        <v>1238130</v>
      </c>
      <c r="F297" s="7">
        <f t="shared" si="68"/>
        <v>1597345.8299999996</v>
      </c>
      <c r="G297" s="2">
        <f t="shared" si="72"/>
        <v>579630.45283809025</v>
      </c>
      <c r="H297" s="3">
        <f t="shared" si="71"/>
        <v>0.36287098382326538</v>
      </c>
      <c r="I297" s="2">
        <f t="shared" si="73"/>
        <v>96051.273254668093</v>
      </c>
      <c r="J297" s="3">
        <f t="shared" si="69"/>
        <v>6.0131795789436601E-2</v>
      </c>
      <c r="K297" s="2">
        <f t="shared" si="74"/>
        <v>50196.365663143391</v>
      </c>
      <c r="L297" s="3">
        <f t="shared" si="64"/>
        <v>3.1424857861333262E-2</v>
      </c>
      <c r="M297" s="2">
        <f t="shared" si="75"/>
        <v>234225.12636886997</v>
      </c>
      <c r="N297" s="3">
        <f t="shared" si="65"/>
        <v>0.14663394862267867</v>
      </c>
      <c r="O297" s="2">
        <f t="shared" si="76"/>
        <v>637242.61187522893</v>
      </c>
      <c r="P297" s="3">
        <f t="shared" si="66"/>
        <v>0.39893841390328671</v>
      </c>
    </row>
    <row r="298" spans="1:16" x14ac:dyDescent="0.25">
      <c r="A298" s="1" t="s">
        <v>32</v>
      </c>
      <c r="B298" s="4">
        <v>43230</v>
      </c>
      <c r="C298" s="2">
        <v>-11227.5</v>
      </c>
      <c r="D298" s="2">
        <f t="shared" si="70"/>
        <v>347988.32999999961</v>
      </c>
      <c r="E298" s="2">
        <f>E297+11227.5</f>
        <v>1249357.5</v>
      </c>
      <c r="F298" s="7">
        <f t="shared" si="68"/>
        <v>1597345.8299999996</v>
      </c>
      <c r="G298" s="2">
        <f t="shared" si="72"/>
        <v>579630.45283809025</v>
      </c>
      <c r="H298" s="3">
        <f t="shared" si="71"/>
        <v>0.36287098382326538</v>
      </c>
      <c r="I298" s="2">
        <f t="shared" si="73"/>
        <v>96051.273254668093</v>
      </c>
      <c r="J298" s="3">
        <f t="shared" si="69"/>
        <v>6.0131795789436601E-2</v>
      </c>
      <c r="K298" s="2">
        <f t="shared" si="74"/>
        <v>50196.365663143391</v>
      </c>
      <c r="L298" s="3">
        <f t="shared" si="64"/>
        <v>3.1424857861333262E-2</v>
      </c>
      <c r="M298" s="2">
        <f t="shared" si="75"/>
        <v>234225.12636886997</v>
      </c>
      <c r="N298" s="3">
        <f t="shared" si="65"/>
        <v>0.14663394862267867</v>
      </c>
      <c r="O298" s="2">
        <f t="shared" si="76"/>
        <v>637242.61187522893</v>
      </c>
      <c r="P298" s="3">
        <f t="shared" si="66"/>
        <v>0.39893841390328671</v>
      </c>
    </row>
    <row r="299" spans="1:16" x14ac:dyDescent="0.25">
      <c r="A299" s="1" t="s">
        <v>36</v>
      </c>
      <c r="B299" s="4">
        <v>43244</v>
      </c>
      <c r="C299" s="2">
        <v>-195</v>
      </c>
      <c r="D299" s="2">
        <f t="shared" si="70"/>
        <v>347793.32999999961</v>
      </c>
      <c r="E299" s="2">
        <f>E298</f>
        <v>1249357.5</v>
      </c>
      <c r="F299" s="7">
        <f t="shared" si="68"/>
        <v>1597150.8299999996</v>
      </c>
      <c r="G299" s="2">
        <f t="shared" si="72"/>
        <v>579559.69299624476</v>
      </c>
      <c r="H299" s="3">
        <f t="shared" si="71"/>
        <v>0.36287098382326538</v>
      </c>
      <c r="I299" s="2">
        <f t="shared" si="73"/>
        <v>96039.547554489152</v>
      </c>
      <c r="J299" s="3">
        <f t="shared" si="69"/>
        <v>6.0131795789436601E-2</v>
      </c>
      <c r="K299" s="2">
        <f t="shared" si="74"/>
        <v>50190.237815860433</v>
      </c>
      <c r="L299" s="3">
        <f t="shared" si="64"/>
        <v>3.1424857861333262E-2</v>
      </c>
      <c r="M299" s="2">
        <f t="shared" si="75"/>
        <v>234196.53274888854</v>
      </c>
      <c r="N299" s="3">
        <f t="shared" si="65"/>
        <v>0.14663394862267867</v>
      </c>
      <c r="O299" s="2">
        <f t="shared" si="76"/>
        <v>637164.81888451776</v>
      </c>
      <c r="P299" s="3">
        <f t="shared" si="66"/>
        <v>0.39893841390328671</v>
      </c>
    </row>
    <row r="300" spans="1:16" s="10" customFormat="1" x14ac:dyDescent="0.25">
      <c r="A300" s="9" t="s">
        <v>37</v>
      </c>
      <c r="B300" s="13">
        <v>43249</v>
      </c>
      <c r="C300" s="11">
        <v>0</v>
      </c>
      <c r="D300" s="11">
        <f t="shared" si="70"/>
        <v>347793.32999999961</v>
      </c>
      <c r="E300" s="11">
        <v>1318096.0900000001</v>
      </c>
      <c r="F300" s="14">
        <f t="shared" si="68"/>
        <v>1665889.4199999997</v>
      </c>
      <c r="G300" s="11">
        <f t="shared" si="72"/>
        <v>604502.9327761688</v>
      </c>
      <c r="H300" s="12">
        <f t="shared" si="71"/>
        <v>0.36287098382326538</v>
      </c>
      <c r="I300" s="11">
        <f t="shared" si="73"/>
        <v>100172.92241122296</v>
      </c>
      <c r="J300" s="12">
        <f t="shared" si="69"/>
        <v>6.0131795789436594E-2</v>
      </c>
      <c r="K300" s="11">
        <f t="shared" si="74"/>
        <v>52350.338236198899</v>
      </c>
      <c r="L300" s="12">
        <f t="shared" si="64"/>
        <v>3.1424857861333262E-2</v>
      </c>
      <c r="M300" s="11">
        <f t="shared" si="75"/>
        <v>244275.94362334392</v>
      </c>
      <c r="N300" s="12">
        <f t="shared" si="65"/>
        <v>0.14663394862267867</v>
      </c>
      <c r="O300" s="11">
        <f t="shared" si="76"/>
        <v>664587.28295306617</v>
      </c>
      <c r="P300" s="12">
        <f t="shared" si="66"/>
        <v>0.39893841390328677</v>
      </c>
    </row>
    <row r="301" spans="1:16" x14ac:dyDescent="0.25">
      <c r="A301" s="1"/>
      <c r="C301" s="2"/>
      <c r="D301" s="2"/>
      <c r="E301" s="2"/>
      <c r="F301" s="2"/>
      <c r="G301" s="2"/>
      <c r="H301" s="3"/>
      <c r="I301" s="2"/>
      <c r="J301" s="3"/>
      <c r="K301" s="2"/>
      <c r="L301" s="3"/>
      <c r="M301" s="2"/>
      <c r="N301" s="3"/>
      <c r="O301" s="2"/>
      <c r="P301" s="3"/>
    </row>
    <row r="302" spans="1:16" x14ac:dyDescent="0.25">
      <c r="A302" s="1" t="s">
        <v>38</v>
      </c>
      <c r="B302" s="2">
        <v>122793.33</v>
      </c>
      <c r="C302" s="2"/>
      <c r="D302" s="2"/>
      <c r="E302" s="2"/>
      <c r="F302" s="2"/>
      <c r="G302" s="2"/>
      <c r="H302" s="3"/>
      <c r="I302" s="2"/>
      <c r="J302" s="3"/>
      <c r="K302" s="2"/>
      <c r="L302" s="3"/>
      <c r="M302" s="2"/>
      <c r="N302" s="3"/>
      <c r="O302" s="2"/>
      <c r="P302" s="3"/>
    </row>
    <row r="303" spans="1:16" x14ac:dyDescent="0.25">
      <c r="A303" s="1" t="s">
        <v>32</v>
      </c>
      <c r="B303" s="2">
        <v>1318096.0900000001</v>
      </c>
      <c r="C303" s="2"/>
      <c r="D303" s="2"/>
      <c r="E303" s="2"/>
      <c r="F303" s="2"/>
      <c r="G303" s="2"/>
      <c r="H303" s="3"/>
      <c r="I303" s="2"/>
      <c r="J303" s="3"/>
      <c r="K303" s="2"/>
      <c r="L303" s="3"/>
      <c r="M303" s="2"/>
      <c r="N303" s="3"/>
      <c r="O303" s="2"/>
      <c r="P303" s="3"/>
    </row>
    <row r="304" spans="1:16" x14ac:dyDescent="0.25">
      <c r="A304" s="1" t="s">
        <v>39</v>
      </c>
      <c r="B304" s="2">
        <v>225000</v>
      </c>
      <c r="C304" s="2"/>
      <c r="D304" s="2"/>
      <c r="E304" s="2"/>
      <c r="F304" s="2"/>
      <c r="G304" s="2"/>
      <c r="H304" s="3"/>
      <c r="I304" s="2"/>
      <c r="J304" s="3"/>
      <c r="K304" s="2"/>
      <c r="L304" s="3"/>
      <c r="M304" s="2"/>
      <c r="N304" s="3"/>
      <c r="O304" s="2"/>
      <c r="P304" s="3"/>
    </row>
    <row r="305" spans="1:16" x14ac:dyDescent="0.25">
      <c r="A305" s="1"/>
      <c r="B305" s="2">
        <f>SUM(B302:B304)</f>
        <v>1665889.4200000002</v>
      </c>
      <c r="C305" s="2"/>
      <c r="D305" s="2"/>
      <c r="E305" s="2"/>
      <c r="F305" s="2"/>
      <c r="G305" s="2"/>
      <c r="H305" s="3"/>
      <c r="I305" s="2"/>
      <c r="J305" s="3"/>
      <c r="K305" s="2"/>
      <c r="L305" s="3"/>
      <c r="M305" s="2"/>
      <c r="N305" s="3"/>
      <c r="O305" s="2"/>
      <c r="P30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Esther</cp:lastModifiedBy>
  <dcterms:created xsi:type="dcterms:W3CDTF">2018-06-21T16:57:38Z</dcterms:created>
  <dcterms:modified xsi:type="dcterms:W3CDTF">2018-07-03T10:45:20Z</dcterms:modified>
</cp:coreProperties>
</file>