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E\Elljess Investments Ltd Executive Pension Scheme\New folder\Annual Tax Returns\"/>
    </mc:Choice>
  </mc:AlternateContent>
  <bookViews>
    <workbookView xWindow="0" yWindow="0" windowWidth="25200" windowHeight="11775" activeTab="1"/>
  </bookViews>
  <sheets>
    <sheet name="Data Capture" sheetId="3" r:id="rId1"/>
    <sheet name="Valuation" sheetId="1" r:id="rId2"/>
    <sheet name="Fund Split" sheetId="2" r:id="rId3"/>
  </sheets>
  <calcPr calcId="152511" concurrentCalc="0"/>
</workbook>
</file>

<file path=xl/calcChain.xml><?xml version="1.0" encoding="utf-8"?>
<calcChain xmlns="http://schemas.openxmlformats.org/spreadsheetml/2006/main">
  <c r="G25" i="1" l="1"/>
  <c r="E25" i="1"/>
  <c r="G26" i="1"/>
  <c r="E26" i="1"/>
  <c r="B25" i="1"/>
  <c r="D25" i="1"/>
  <c r="D26" i="1"/>
  <c r="B26" i="1"/>
  <c r="D24" i="1"/>
  <c r="B24" i="1"/>
  <c r="E31" i="3"/>
  <c r="F31" i="3"/>
  <c r="G31" i="3"/>
  <c r="H31" i="3"/>
  <c r="I31" i="3"/>
  <c r="J31" i="3"/>
  <c r="E3" i="2"/>
  <c r="B3" i="2"/>
  <c r="D31" i="3"/>
  <c r="B32" i="3"/>
  <c r="B33" i="3"/>
  <c r="F17" i="3"/>
  <c r="K17" i="3"/>
  <c r="J17" i="3"/>
  <c r="G17" i="3"/>
  <c r="B30" i="3"/>
  <c r="B5" i="1"/>
  <c r="B7" i="1"/>
  <c r="B6" i="1"/>
  <c r="B26" i="3"/>
  <c r="B27" i="3"/>
  <c r="J40" i="2"/>
  <c r="H40" i="2"/>
  <c r="G40" i="2"/>
  <c r="E40" i="2"/>
  <c r="D40" i="2"/>
  <c r="B40" i="2"/>
  <c r="C25" i="2"/>
  <c r="J32" i="2"/>
  <c r="H32" i="2"/>
  <c r="G32" i="2"/>
  <c r="E32" i="2"/>
  <c r="D32" i="2"/>
  <c r="B32" i="2"/>
  <c r="R25" i="2"/>
  <c r="O25" i="2"/>
  <c r="L25" i="2"/>
  <c r="I25" i="2"/>
  <c r="F25" i="2"/>
  <c r="J35" i="2"/>
  <c r="B35" i="2"/>
  <c r="E35" i="2"/>
  <c r="H35" i="2"/>
  <c r="D35" i="2"/>
  <c r="G35" i="2"/>
  <c r="J41" i="2"/>
  <c r="G41" i="2"/>
  <c r="D41" i="2"/>
  <c r="H41" i="2"/>
  <c r="E41" i="2"/>
  <c r="B41" i="2"/>
</calcChain>
</file>

<file path=xl/sharedStrings.xml><?xml version="1.0" encoding="utf-8"?>
<sst xmlns="http://schemas.openxmlformats.org/spreadsheetml/2006/main" count="177" uniqueCount="122">
  <si>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</si>
  <si>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</si>
  <si>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</si>
  <si>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</si>
  <si>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</si>
  <si>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</si>
  <si>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</si>
  <si>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</si>
  <si>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</si>
  <si>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</si>
  <si>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</si>
  <si>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</si>
  <si>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</si>
  <si>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</si>
  <si>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</si>
  <si>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</si>
  <si>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</si>
  <si>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</si>
  <si>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</si>
  <si>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</si>
  <si>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</si>
  <si>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</si>
  <si>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</si>
  <si>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</si>
  <si>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</si>
  <si>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</si>
  <si>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</si>
  <si>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</si>
  <si>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</si>
  <si>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</si>
  <si>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</si>
  <si>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</si>
  <si>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</si>
  <si>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</si>
  <si>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</si>
  <si>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</si>
  <si>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</si>
  <si>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</si>
  <si>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</si>
  <si>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Bank Interest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</si>
  <si>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</si>
  <si>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</si>
  <si>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</si>
  <si>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</si>
  <si>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</si>
  <si>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</si>
  <si>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</si>
  <si>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>disposed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</si>
  <si>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</si>
  <si>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</si>
  <si>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</si>
  <si>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</si>
  <si>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</si>
  <si>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</si>
  <si>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</si>
  <si>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</si>
  <si>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</si>
  <si>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</si>
  <si>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</si>
  <si>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</si>
  <si>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Rent</t>
  </si>
  <si>
    <t>Member 3</t>
  </si>
  <si>
    <t>Dec</t>
  </si>
  <si>
    <t>Nov</t>
  </si>
  <si>
    <t>Oct</t>
  </si>
  <si>
    <t>Sept</t>
  </si>
  <si>
    <t>Aug</t>
  </si>
  <si>
    <t>Apr</t>
  </si>
  <si>
    <t>Jan</t>
  </si>
  <si>
    <t>Feb</t>
  </si>
  <si>
    <t>Mar</t>
  </si>
  <si>
    <t>Total Rent</t>
  </si>
  <si>
    <t>Elljess Investments Ltd Executive Pension Scheme</t>
  </si>
  <si>
    <t>00822333RA</t>
  </si>
  <si>
    <t>Geoffrey Jones</t>
  </si>
  <si>
    <t>Lisa Jones</t>
  </si>
  <si>
    <t>Member 2</t>
  </si>
  <si>
    <t>Clerical Medical transfer</t>
  </si>
  <si>
    <t>Royal London Transfer</t>
  </si>
  <si>
    <t>Aviva Transfer</t>
  </si>
  <si>
    <t>VP Transfer</t>
  </si>
  <si>
    <t>ScotLife Transfer</t>
  </si>
  <si>
    <t>Friends Life Transfer</t>
  </si>
  <si>
    <t>M&amp;S Transfer</t>
  </si>
  <si>
    <t>American Express (AMEX)</t>
  </si>
  <si>
    <t>Date purchased</t>
  </si>
  <si>
    <t>Type</t>
  </si>
  <si>
    <t>Amount</t>
  </si>
  <si>
    <t>Dolphin Loan Note</t>
  </si>
  <si>
    <t>Secret Hills Ltd</t>
  </si>
  <si>
    <t>ARG Harmony Bay</t>
  </si>
  <si>
    <t>Dolphin Trust Loan Note</t>
  </si>
  <si>
    <t>redemption</t>
  </si>
  <si>
    <t>Enviroparks V Bond</t>
  </si>
  <si>
    <t>Fortem Global's Wagons Way Care Home</t>
  </si>
  <si>
    <t>NiNo:</t>
  </si>
  <si>
    <t>NA373920B</t>
  </si>
  <si>
    <t>Date of Birth:</t>
  </si>
  <si>
    <t>NI Number:</t>
  </si>
  <si>
    <t xml:space="preserve">Rowanmoor </t>
  </si>
  <si>
    <t>Central FX - BarWorks</t>
  </si>
  <si>
    <t>NB881096C</t>
  </si>
  <si>
    <t>Old Mutual Wealth</t>
  </si>
  <si>
    <t>Paid out to OMW Investment</t>
  </si>
  <si>
    <t>03/08/2018 - Paid out to Old Mutual Wealth</t>
  </si>
  <si>
    <t>Scheme Return Data Capture for year ending            05 April 2018</t>
  </si>
  <si>
    <t>GG User id - 180314473699</t>
  </si>
  <si>
    <t>Password -PP991587639</t>
  </si>
  <si>
    <t>A0137649</t>
  </si>
  <si>
    <t xml:space="preserve">HMRC - Workplace Pension Trustees Limited </t>
  </si>
  <si>
    <t>D.O.B</t>
  </si>
  <si>
    <t>Nino</t>
  </si>
  <si>
    <t>Cash at bank (AIB)</t>
  </si>
  <si>
    <t>o/s balance 05/04/2017</t>
  </si>
  <si>
    <t>Cash</t>
  </si>
  <si>
    <t>Un-Connected</t>
  </si>
  <si>
    <t>acquired</t>
  </si>
  <si>
    <t>date acquired</t>
  </si>
  <si>
    <t>date disposed</t>
  </si>
  <si>
    <t>rowanmoor as admin</t>
  </si>
  <si>
    <t>Secret Hills Ltd shares</t>
  </si>
  <si>
    <t>(TTT MoneycorpLtd GBP Client Acc)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</si>
</sst>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1" fillId="0" borderId="11" xfId="0" applyFont="1" applyBorder="1"/>
    <xf numFmtId="164" fontId="0" fillId="0" borderId="0" xfId="0" applyNumberFormat="1" applyAlignment="1">
      <alignment horizontal="center"/>
    </xf>
    <xf numFmtId="0" fontId="0" fillId="0" borderId="11" xfId="0" applyBorder="1"/>
    <xf numFmtId="164" fontId="0" fillId="0" borderId="12" xfId="0" applyNumberFormat="1" applyFill="1" applyBorder="1" applyAlignment="1">
      <alignment horizontal="center"/>
    </xf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14" fontId="0" fillId="0" borderId="2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6" fontId="1" fillId="0" borderId="13" xfId="0" applyNumberFormat="1" applyFont="1" applyFill="1" applyBorder="1"/>
    <xf numFmtId="0" fontId="0" fillId="4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44" fontId="0" fillId="0" borderId="0" xfId="1" applyFont="1"/>
    <xf numFmtId="14" fontId="0" fillId="0" borderId="0" xfId="0" applyNumberFormat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4" fontId="0" fillId="0" borderId="0" xfId="0" applyNumberFormat="1"/>
    <xf numFmtId="0" fontId="4" fillId="0" borderId="0" xfId="0" applyFont="1" applyAlignment="1">
      <alignment horizontal="center" wrapText="1"/>
    </xf>
    <xf numFmtId="14" fontId="0" fillId="5" borderId="9" xfId="0" applyNumberForma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4" borderId="9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164" fontId="1" fillId="6" borderId="4" xfId="0" applyNumberFormat="1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4" fontId="1" fillId="6" borderId="5" xfId="0" applyNumberFormat="1" applyFont="1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0" borderId="18" xfId="1" applyFont="1" applyFill="1" applyBorder="1" applyAlignment="1">
      <alignment horizontal="center"/>
    </xf>
    <xf numFmtId="44" fontId="0" fillId="0" borderId="19" xfId="1" applyFont="1" applyFill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44" fontId="0" fillId="0" borderId="8" xfId="1" applyFont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1" fillId="6" borderId="5" xfId="1" applyNumberFormat="1" applyFont="1" applyFill="1" applyBorder="1" applyAlignment="1">
      <alignment horizontal="center"/>
    </xf>
    <xf numFmtId="14" fontId="1" fillId="6" borderId="5" xfId="0" applyNumberFormat="1" applyFont="1" applyFill="1" applyBorder="1" applyAlignment="1">
      <alignment horizontal="center"/>
    </xf>
    <xf numFmtId="44" fontId="1" fillId="6" borderId="20" xfId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workbookViewId="0">
      <selection activeCell="D13" sqref="D13"/>
    </sheetView>
  </sheetViews>
  <sheetFormatPr defaultRowHeight="15" x14ac:dyDescent="0.25"/>
  <cols>
    <col min="1" max="1" width="32.5703125" customWidth="1"/>
    <col min="2" max="2" width="43" customWidth="1"/>
    <col min="3" max="3" width="14.140625" bestFit="1" customWidth="1"/>
    <col min="4" max="4" width="12.7109375" customWidth="1"/>
    <col min="5" max="5" width="12.7109375" style="34" customWidth="1"/>
    <col min="6" max="6" width="12.7109375" bestFit="1" customWidth="1"/>
    <col min="7" max="7" width="13" customWidth="1"/>
    <col min="8" max="8" width="11.5703125" bestFit="1" customWidth="1"/>
    <col min="9" max="9" width="12.42578125" customWidth="1"/>
    <col min="10" max="10" width="11.5703125" bestFit="1" customWidth="1"/>
    <col min="11" max="13" width="14.28515625" customWidth="1"/>
    <col min="14" max="14" width="10.7109375" bestFit="1" customWidth="1"/>
  </cols>
  <sheetData>
    <row r="2" spans="1:12" ht="46.5" x14ac:dyDescent="0.35">
      <c r="A2" s="56" t="s">
        <v>105</v>
      </c>
      <c r="B2" s="56"/>
      <c r="E2" s="44" t="s">
        <v>42</v>
      </c>
      <c r="F2" t="s">
        <v>40</v>
      </c>
      <c r="G2" t="s">
        <v>41</v>
      </c>
      <c r="H2" t="s">
        <v>45</v>
      </c>
      <c r="I2" s="44" t="s">
        <v>43</v>
      </c>
      <c r="J2" s="44" t="s">
        <v>44</v>
      </c>
      <c r="K2" s="44" t="s">
        <v>41</v>
      </c>
      <c r="L2" s="44" t="s">
        <v>45</v>
      </c>
    </row>
    <row r="3" spans="1:12" x14ac:dyDescent="0.25">
      <c r="A3" s="13" t="s">
        <v>19</v>
      </c>
      <c r="B3" s="36" t="s">
        <v>109</v>
      </c>
      <c r="C3" s="36" t="s">
        <v>108</v>
      </c>
      <c r="F3" s="34"/>
      <c r="G3" s="34"/>
      <c r="H3" s="39"/>
      <c r="I3" s="34"/>
      <c r="J3" s="34"/>
      <c r="K3" s="34"/>
      <c r="L3" s="40"/>
    </row>
    <row r="4" spans="1:12" x14ac:dyDescent="0.25">
      <c r="A4" s="13" t="s">
        <v>20</v>
      </c>
      <c r="B4" s="36" t="s">
        <v>106</v>
      </c>
      <c r="C4" s="36"/>
      <c r="F4" s="34"/>
      <c r="G4" s="34"/>
      <c r="H4" s="39"/>
      <c r="I4" s="34"/>
      <c r="J4" s="34"/>
      <c r="K4" s="34"/>
      <c r="L4" s="42"/>
    </row>
    <row r="5" spans="1:12" x14ac:dyDescent="0.25">
      <c r="A5" s="30" t="s">
        <v>1</v>
      </c>
      <c r="B5" s="36" t="s">
        <v>107</v>
      </c>
      <c r="C5" s="37"/>
      <c r="F5" s="34"/>
      <c r="G5" s="34"/>
      <c r="H5" s="39"/>
      <c r="I5" s="34"/>
      <c r="J5" s="34"/>
      <c r="K5" s="34"/>
      <c r="L5" s="40"/>
    </row>
    <row r="6" spans="1:12" x14ac:dyDescent="0.25">
      <c r="A6" s="30" t="s">
        <v>3</v>
      </c>
      <c r="B6" s="37" t="s">
        <v>73</v>
      </c>
      <c r="C6" s="37" t="s">
        <v>76</v>
      </c>
      <c r="D6" s="13" t="s">
        <v>61</v>
      </c>
      <c r="F6" s="34"/>
      <c r="G6" s="34"/>
      <c r="H6" s="39"/>
      <c r="I6" s="34"/>
      <c r="J6" s="34"/>
      <c r="K6" s="34"/>
      <c r="L6" s="40"/>
    </row>
    <row r="7" spans="1:12" x14ac:dyDescent="0.25">
      <c r="A7" s="30" t="s">
        <v>38</v>
      </c>
      <c r="B7" s="37" t="s">
        <v>74</v>
      </c>
      <c r="C7" s="37" t="s">
        <v>75</v>
      </c>
      <c r="D7" s="13"/>
      <c r="F7" s="34"/>
      <c r="G7" s="34"/>
      <c r="H7" s="39"/>
      <c r="I7" s="35"/>
      <c r="J7" s="34"/>
      <c r="K7" s="35"/>
      <c r="L7" s="41"/>
    </row>
    <row r="8" spans="1:12" x14ac:dyDescent="0.25">
      <c r="A8" s="30" t="s">
        <v>110</v>
      </c>
      <c r="B8" s="38">
        <v>23273</v>
      </c>
      <c r="C8" s="38">
        <v>22935</v>
      </c>
      <c r="D8" s="13"/>
      <c r="F8" s="34"/>
      <c r="G8" s="34"/>
      <c r="H8" s="39"/>
      <c r="I8" s="35"/>
      <c r="J8" s="34"/>
      <c r="K8" s="35"/>
      <c r="L8" s="41"/>
    </row>
    <row r="9" spans="1:12" x14ac:dyDescent="0.25">
      <c r="A9" s="30" t="s">
        <v>111</v>
      </c>
      <c r="B9" s="37" t="s">
        <v>101</v>
      </c>
      <c r="C9" s="37" t="s">
        <v>96</v>
      </c>
      <c r="D9" s="13"/>
      <c r="F9" s="34"/>
      <c r="G9" s="34"/>
      <c r="H9" s="39"/>
      <c r="I9" s="35"/>
      <c r="J9" s="34"/>
      <c r="K9" s="35"/>
      <c r="L9" s="41"/>
    </row>
    <row r="10" spans="1:12" x14ac:dyDescent="0.25">
      <c r="A10" s="30" t="s">
        <v>4</v>
      </c>
      <c r="B10" s="38">
        <v>43195</v>
      </c>
      <c r="C10" s="38"/>
      <c r="F10" s="34"/>
      <c r="G10" s="34"/>
      <c r="H10" s="39"/>
      <c r="I10" s="35"/>
      <c r="J10" s="34"/>
      <c r="K10" s="35"/>
      <c r="L10" s="40"/>
    </row>
    <row r="11" spans="1:12" x14ac:dyDescent="0.25">
      <c r="A11" s="30"/>
      <c r="B11" s="31"/>
      <c r="C11" s="31"/>
      <c r="F11" s="34"/>
      <c r="G11" s="34"/>
      <c r="H11" s="39"/>
      <c r="I11" s="35"/>
      <c r="J11" s="34"/>
      <c r="K11" s="35"/>
      <c r="L11" s="39"/>
    </row>
    <row r="12" spans="1:12" x14ac:dyDescent="0.25">
      <c r="A12" s="30" t="s">
        <v>21</v>
      </c>
      <c r="B12" s="31"/>
      <c r="C12" s="31"/>
      <c r="F12" s="34"/>
      <c r="G12" s="34"/>
      <c r="H12" s="39"/>
      <c r="I12" s="35"/>
      <c r="J12" s="34"/>
      <c r="K12" s="35"/>
      <c r="L12" s="39"/>
    </row>
    <row r="13" spans="1:12" x14ac:dyDescent="0.25">
      <c r="A13" s="32" t="s">
        <v>22</v>
      </c>
      <c r="B13" s="31"/>
      <c r="C13" s="31"/>
      <c r="F13" s="34"/>
      <c r="G13" s="34"/>
      <c r="H13" s="39"/>
      <c r="I13" s="35"/>
      <c r="J13" s="34"/>
      <c r="K13" s="35"/>
      <c r="L13" s="39"/>
    </row>
    <row r="14" spans="1:12" x14ac:dyDescent="0.25">
      <c r="A14" s="32" t="s">
        <v>23</v>
      </c>
      <c r="B14" s="31"/>
      <c r="C14" s="31"/>
      <c r="F14" s="34"/>
      <c r="G14" s="34"/>
      <c r="H14" s="39"/>
      <c r="I14" s="35"/>
      <c r="J14" s="34"/>
      <c r="K14" s="35"/>
      <c r="L14" s="39"/>
    </row>
    <row r="15" spans="1:12" x14ac:dyDescent="0.25">
      <c r="A15" s="32" t="s">
        <v>24</v>
      </c>
      <c r="B15" s="31"/>
      <c r="C15" s="31"/>
      <c r="F15" s="34"/>
      <c r="G15" s="34"/>
      <c r="H15" s="39"/>
      <c r="I15" s="35"/>
      <c r="J15" s="34"/>
      <c r="K15" s="35"/>
      <c r="L15" s="39"/>
    </row>
    <row r="16" spans="1:12" x14ac:dyDescent="0.25">
      <c r="A16" s="32" t="s">
        <v>25</v>
      </c>
      <c r="B16" s="31"/>
      <c r="C16" s="31"/>
      <c r="F16" s="34"/>
      <c r="G16" s="34"/>
      <c r="H16" s="39"/>
      <c r="I16" s="35"/>
      <c r="J16" s="34"/>
      <c r="K16" s="35"/>
      <c r="L16" s="39"/>
    </row>
    <row r="17" spans="1:11" x14ac:dyDescent="0.25">
      <c r="A17" s="32" t="s">
        <v>26</v>
      </c>
      <c r="B17" s="31"/>
      <c r="C17" s="31"/>
      <c r="E17"/>
      <c r="F17" s="43">
        <f>SUM(F3:F16)</f>
        <v>0</v>
      </c>
      <c r="G17" s="43">
        <f>SUM(G3:G16)</f>
        <v>0</v>
      </c>
      <c r="J17" s="43">
        <f>SUM(J3:J16)</f>
        <v>0</v>
      </c>
      <c r="K17" s="43">
        <f>SUM(K3:K16)</f>
        <v>0</v>
      </c>
    </row>
    <row r="18" spans="1:11" x14ac:dyDescent="0.25">
      <c r="A18" s="32" t="s">
        <v>27</v>
      </c>
      <c r="B18" s="31"/>
      <c r="C18" s="31"/>
      <c r="D18" t="s">
        <v>35</v>
      </c>
      <c r="E18" t="s">
        <v>39</v>
      </c>
      <c r="F18" t="s">
        <v>60</v>
      </c>
    </row>
    <row r="19" spans="1:11" x14ac:dyDescent="0.25">
      <c r="A19" s="32" t="s">
        <v>28</v>
      </c>
      <c r="B19" s="31"/>
      <c r="C19" s="39" t="s">
        <v>48</v>
      </c>
      <c r="D19" s="34"/>
      <c r="E19" s="34">
        <v>79.98</v>
      </c>
    </row>
    <row r="20" spans="1:11" x14ac:dyDescent="0.25">
      <c r="A20" s="30" t="s">
        <v>29</v>
      </c>
      <c r="B20" s="31"/>
      <c r="C20" s="39" t="s">
        <v>49</v>
      </c>
      <c r="D20" s="34"/>
      <c r="E20" s="34">
        <v>82.66</v>
      </c>
    </row>
    <row r="21" spans="1:11" x14ac:dyDescent="0.25">
      <c r="A21" s="32" t="s">
        <v>30</v>
      </c>
      <c r="B21" s="31">
        <v>0</v>
      </c>
      <c r="C21" s="39" t="s">
        <v>50</v>
      </c>
      <c r="D21" s="34"/>
      <c r="E21" s="34">
        <v>80</v>
      </c>
    </row>
    <row r="22" spans="1:11" x14ac:dyDescent="0.25">
      <c r="A22" s="32" t="s">
        <v>31</v>
      </c>
      <c r="B22" s="31">
        <v>0</v>
      </c>
      <c r="C22" s="39" t="s">
        <v>51</v>
      </c>
      <c r="D22" s="34"/>
      <c r="E22" s="34">
        <v>82.67</v>
      </c>
    </row>
    <row r="23" spans="1:11" x14ac:dyDescent="0.25">
      <c r="A23" s="32" t="s">
        <v>32</v>
      </c>
      <c r="B23" s="31">
        <v>0</v>
      </c>
      <c r="C23" s="39" t="s">
        <v>52</v>
      </c>
      <c r="D23" s="34"/>
      <c r="E23" s="34">
        <v>82.68</v>
      </c>
    </row>
    <row r="24" spans="1:11" x14ac:dyDescent="0.25">
      <c r="A24" s="32" t="s">
        <v>33</v>
      </c>
      <c r="B24" s="31">
        <v>0</v>
      </c>
      <c r="C24" s="39" t="s">
        <v>53</v>
      </c>
      <c r="D24" s="34"/>
      <c r="E24" s="34">
        <v>80.02</v>
      </c>
    </row>
    <row r="25" spans="1:11" x14ac:dyDescent="0.25">
      <c r="A25" s="32" t="s">
        <v>34</v>
      </c>
      <c r="B25" s="31">
        <v>0</v>
      </c>
      <c r="C25" s="39" t="s">
        <v>54</v>
      </c>
      <c r="D25" s="34"/>
      <c r="E25" s="34">
        <v>83.53</v>
      </c>
    </row>
    <row r="26" spans="1:11" ht="15.75" thickBot="1" x14ac:dyDescent="0.3">
      <c r="A26" s="32" t="s">
        <v>36</v>
      </c>
      <c r="B26" s="33">
        <f>D31</f>
        <v>1514</v>
      </c>
      <c r="C26" s="39" t="s">
        <v>55</v>
      </c>
      <c r="D26" s="34">
        <v>29</v>
      </c>
      <c r="E26" s="34">
        <v>77.33</v>
      </c>
    </row>
    <row r="27" spans="1:11" ht="15.75" thickTop="1" x14ac:dyDescent="0.25">
      <c r="B27" s="31">
        <f>SUM(B13,B14,B15,B16,B17,B18,B19,B21,B22,B24,B23,B25,B26)</f>
        <v>1514</v>
      </c>
      <c r="C27" s="39" t="s">
        <v>56</v>
      </c>
      <c r="D27" s="34">
        <v>1485</v>
      </c>
    </row>
    <row r="28" spans="1:11" x14ac:dyDescent="0.25">
      <c r="B28" s="9"/>
      <c r="C28" s="39" t="s">
        <v>57</v>
      </c>
      <c r="D28" s="34"/>
    </row>
    <row r="29" spans="1:11" x14ac:dyDescent="0.25">
      <c r="C29" s="39" t="s">
        <v>58</v>
      </c>
      <c r="D29" s="34"/>
    </row>
    <row r="30" spans="1:11" x14ac:dyDescent="0.25">
      <c r="A30" t="s">
        <v>37</v>
      </c>
      <c r="B30" s="7">
        <f>Valuation!B26</f>
        <v>1483135</v>
      </c>
      <c r="C30" s="39" t="s">
        <v>59</v>
      </c>
      <c r="D30" s="34"/>
      <c r="J30" t="s">
        <v>71</v>
      </c>
    </row>
    <row r="31" spans="1:11" ht="15.75" thickBot="1" x14ac:dyDescent="0.3">
      <c r="D31" s="49">
        <f>SUM(D19:D30)</f>
        <v>1514</v>
      </c>
      <c r="E31" s="49">
        <f>SUM(E19:E30)</f>
        <v>648.87</v>
      </c>
      <c r="F31" s="49">
        <f>SUM(F19:F30)</f>
        <v>0</v>
      </c>
      <c r="G31" s="49">
        <f>SUM(G19:G30)</f>
        <v>0</v>
      </c>
      <c r="H31" s="49">
        <f t="shared" ref="H31:I31" si="0">SUM(H19:H30)</f>
        <v>0</v>
      </c>
      <c r="I31" s="49">
        <f t="shared" si="0"/>
        <v>0</v>
      </c>
      <c r="J31" s="43">
        <f>SUM(F31:I31)</f>
        <v>0</v>
      </c>
    </row>
    <row r="32" spans="1:11" ht="15.75" thickTop="1" x14ac:dyDescent="0.25">
      <c r="B32" t="str">
        <f>B3</f>
        <v xml:space="preserve">HMRC - Workplace Pension Trustees Limited </v>
      </c>
    </row>
    <row r="33" spans="1:2" x14ac:dyDescent="0.25">
      <c r="B33" t="str">
        <f>B4</f>
        <v>GG User id - 180314473699</v>
      </c>
    </row>
    <row r="34" spans="1:2" x14ac:dyDescent="0.25">
      <c r="A34" t="s">
        <v>104</v>
      </c>
      <c r="B34" s="55">
        <v>930000</v>
      </c>
    </row>
  </sheetData>
  <mergeCells count="1">
    <mergeCell ref="A2:B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9"/>
  <sheetViews>
    <sheetView tabSelected="1" topLeftCell="A4" workbookViewId="0">
      <selection activeCell="G26" sqref="G26"/>
    </sheetView>
  </sheetViews>
  <sheetFormatPr defaultRowHeight="15" x14ac:dyDescent="0.25"/>
  <cols>
    <col min="1" max="1" width="18" customWidth="1"/>
    <col min="2" max="2" width="46.42578125" bestFit="1" customWidth="1"/>
    <col min="3" max="3" width="36.28515625" customWidth="1"/>
    <col min="4" max="4" width="25.5703125" style="9" customWidth="1"/>
    <col min="5" max="5" width="21.7109375" style="52" bestFit="1" customWidth="1"/>
    <col min="6" max="6" width="14.28515625" style="39" bestFit="1" customWidth="1"/>
    <col min="7" max="7" width="11.5703125" style="52" bestFit="1" customWidth="1"/>
    <col min="8" max="8" width="12.85546875" style="39" customWidth="1"/>
    <col min="9" max="9" width="9.140625" style="52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">
        <v>72</v>
      </c>
    </row>
    <row r="5" spans="1:21" x14ac:dyDescent="0.25">
      <c r="A5" s="2" t="s">
        <v>2</v>
      </c>
      <c r="B5" s="2" t="str">
        <f>'Data Capture'!B7:D7</f>
        <v>Geoffrey Jones</v>
      </c>
    </row>
    <row r="6" spans="1:21" x14ac:dyDescent="0.25">
      <c r="A6" s="2" t="s">
        <v>3</v>
      </c>
      <c r="B6" s="29" t="str">
        <f>'Data Capture'!B6</f>
        <v>00822333RA</v>
      </c>
    </row>
    <row r="7" spans="1:21" x14ac:dyDescent="0.25">
      <c r="A7" s="2" t="s">
        <v>4</v>
      </c>
      <c r="B7" s="28">
        <f>'Data Capture'!B10</f>
        <v>43195</v>
      </c>
    </row>
    <row r="8" spans="1:21" x14ac:dyDescent="0.25">
      <c r="B8" s="27"/>
    </row>
    <row r="9" spans="1:21" ht="15.75" thickBot="1" x14ac:dyDescent="0.3"/>
    <row r="10" spans="1:21" ht="15.75" thickBot="1" x14ac:dyDescent="0.3">
      <c r="A10" s="5" t="s">
        <v>4</v>
      </c>
      <c r="B10" s="6" t="s">
        <v>5</v>
      </c>
      <c r="C10" s="6" t="s">
        <v>7</v>
      </c>
      <c r="D10" s="6" t="s">
        <v>113</v>
      </c>
      <c r="E10" s="85" t="s">
        <v>116</v>
      </c>
      <c r="F10" s="79" t="s">
        <v>117</v>
      </c>
      <c r="G10" s="85" t="s">
        <v>47</v>
      </c>
      <c r="H10" s="92" t="s">
        <v>118</v>
      </c>
      <c r="I10" s="93" t="s">
        <v>46</v>
      </c>
      <c r="J10" s="47" t="s">
        <v>67</v>
      </c>
      <c r="K10" s="47" t="s">
        <v>49</v>
      </c>
      <c r="L10" s="47" t="s">
        <v>50</v>
      </c>
      <c r="M10" s="47" t="s">
        <v>51</v>
      </c>
      <c r="N10" s="48" t="s">
        <v>66</v>
      </c>
      <c r="O10" s="48" t="s">
        <v>65</v>
      </c>
      <c r="P10" s="48" t="s">
        <v>64</v>
      </c>
      <c r="Q10" s="48" t="s">
        <v>63</v>
      </c>
      <c r="R10" s="48" t="s">
        <v>62</v>
      </c>
      <c r="S10" s="48" t="s">
        <v>68</v>
      </c>
      <c r="T10" s="47" t="s">
        <v>69</v>
      </c>
      <c r="U10" s="47" t="s">
        <v>70</v>
      </c>
    </row>
    <row r="11" spans="1:21" x14ac:dyDescent="0.25">
      <c r="A11" s="45">
        <v>43195</v>
      </c>
      <c r="B11" s="7">
        <v>939378</v>
      </c>
      <c r="C11" s="4" t="s">
        <v>112</v>
      </c>
      <c r="D11" s="7">
        <v>973137</v>
      </c>
      <c r="E11" s="7"/>
      <c r="F11" s="80"/>
      <c r="G11" s="7"/>
      <c r="H11" s="80"/>
      <c r="I11" s="86"/>
    </row>
    <row r="12" spans="1:21" x14ac:dyDescent="0.25">
      <c r="A12" s="45">
        <v>43195</v>
      </c>
      <c r="B12" s="8">
        <v>75370</v>
      </c>
      <c r="C12" s="9" t="s">
        <v>90</v>
      </c>
      <c r="D12" s="8">
        <v>75370</v>
      </c>
      <c r="E12" s="87" t="s">
        <v>119</v>
      </c>
      <c r="F12" s="81">
        <v>42206</v>
      </c>
      <c r="G12" s="7"/>
      <c r="H12" s="81"/>
      <c r="I12" s="87"/>
    </row>
    <row r="13" spans="1:21" x14ac:dyDescent="0.25">
      <c r="A13" s="45">
        <v>43195</v>
      </c>
      <c r="B13" s="8">
        <v>0</v>
      </c>
      <c r="C13" s="3" t="s">
        <v>91</v>
      </c>
      <c r="D13" s="7">
        <v>55000</v>
      </c>
      <c r="E13" s="7">
        <v>55000</v>
      </c>
      <c r="F13" s="81">
        <v>42244</v>
      </c>
      <c r="G13" s="100">
        <v>67100</v>
      </c>
      <c r="H13" s="102">
        <v>43025</v>
      </c>
      <c r="I13" s="87"/>
    </row>
    <row r="14" spans="1:21" x14ac:dyDescent="0.25">
      <c r="A14" s="45">
        <v>43195</v>
      </c>
      <c r="B14" s="8">
        <v>38000</v>
      </c>
      <c r="C14" s="3" t="s">
        <v>91</v>
      </c>
      <c r="D14" s="7">
        <v>38000</v>
      </c>
      <c r="E14" s="7">
        <v>38000</v>
      </c>
      <c r="F14" s="81">
        <v>42244</v>
      </c>
      <c r="G14" s="7"/>
      <c r="H14" s="81"/>
      <c r="I14" s="87"/>
    </row>
    <row r="15" spans="1:21" x14ac:dyDescent="0.25">
      <c r="A15" s="45">
        <v>43195</v>
      </c>
      <c r="B15" s="8">
        <v>91000</v>
      </c>
      <c r="C15" s="3" t="s">
        <v>120</v>
      </c>
      <c r="D15" s="7">
        <v>91000</v>
      </c>
      <c r="E15" s="7">
        <v>91000</v>
      </c>
      <c r="F15" s="81">
        <v>42360</v>
      </c>
      <c r="G15" s="7"/>
      <c r="H15" s="81"/>
      <c r="I15" s="87"/>
    </row>
    <row r="16" spans="1:21" x14ac:dyDescent="0.25">
      <c r="A16" s="45">
        <v>43195</v>
      </c>
      <c r="B16" s="8">
        <v>65903</v>
      </c>
      <c r="C16" s="3" t="s">
        <v>100</v>
      </c>
      <c r="D16" s="7">
        <v>65903</v>
      </c>
      <c r="E16" s="7">
        <v>65903</v>
      </c>
      <c r="F16" s="81">
        <v>42656</v>
      </c>
      <c r="G16" s="7"/>
      <c r="H16" s="81"/>
      <c r="I16" s="87"/>
    </row>
    <row r="17" spans="1:9" x14ac:dyDescent="0.25">
      <c r="A17" s="45">
        <v>43195</v>
      </c>
      <c r="B17" s="8">
        <v>40000</v>
      </c>
      <c r="C17" s="3" t="s">
        <v>93</v>
      </c>
      <c r="D17" s="7">
        <v>40000</v>
      </c>
      <c r="E17" s="7">
        <v>40000</v>
      </c>
      <c r="F17" s="81">
        <v>42716</v>
      </c>
      <c r="G17" s="7"/>
      <c r="H17" s="81"/>
      <c r="I17" s="87"/>
    </row>
    <row r="18" spans="1:9" x14ac:dyDescent="0.25">
      <c r="A18" s="45">
        <v>43195</v>
      </c>
      <c r="B18" s="10">
        <v>52650</v>
      </c>
      <c r="C18" s="11" t="s">
        <v>94</v>
      </c>
      <c r="D18" s="7">
        <v>52650</v>
      </c>
      <c r="E18" s="7">
        <v>52650</v>
      </c>
      <c r="F18" s="82">
        <v>42717</v>
      </c>
      <c r="G18" s="7"/>
      <c r="H18" s="82"/>
      <c r="I18" s="88"/>
    </row>
    <row r="19" spans="1:9" x14ac:dyDescent="0.25">
      <c r="A19" s="45">
        <v>43195</v>
      </c>
      <c r="B19" s="10">
        <v>80834</v>
      </c>
      <c r="C19" s="11" t="s">
        <v>100</v>
      </c>
      <c r="D19" s="7">
        <v>80834</v>
      </c>
      <c r="E19" s="7">
        <v>80834</v>
      </c>
      <c r="F19" s="82">
        <v>42779</v>
      </c>
      <c r="G19" s="7"/>
      <c r="H19" s="82"/>
      <c r="I19" s="88"/>
    </row>
    <row r="20" spans="1:9" x14ac:dyDescent="0.25">
      <c r="A20" s="45">
        <v>43195</v>
      </c>
      <c r="B20" s="10">
        <v>100000</v>
      </c>
      <c r="C20" s="11" t="s">
        <v>91</v>
      </c>
      <c r="D20" s="7">
        <v>0</v>
      </c>
      <c r="E20" s="100">
        <v>100000</v>
      </c>
      <c r="F20" s="101">
        <v>43031</v>
      </c>
      <c r="G20" s="7"/>
      <c r="H20" s="82"/>
      <c r="I20" s="88"/>
    </row>
    <row r="21" spans="1:9" x14ac:dyDescent="0.25">
      <c r="A21" s="45">
        <v>43195</v>
      </c>
      <c r="B21" s="10"/>
      <c r="C21" s="11" t="s">
        <v>121</v>
      </c>
      <c r="D21" s="7"/>
      <c r="E21" s="7"/>
      <c r="F21" s="82"/>
      <c r="G21" s="7"/>
      <c r="H21" s="82"/>
      <c r="I21" s="88"/>
    </row>
    <row r="22" spans="1:9" x14ac:dyDescent="0.25">
      <c r="A22" s="45">
        <v>43195</v>
      </c>
      <c r="B22" s="10"/>
      <c r="C22" s="11"/>
      <c r="D22" s="7"/>
      <c r="E22" s="7"/>
      <c r="F22" s="82"/>
      <c r="G22" s="7"/>
      <c r="H22" s="82"/>
      <c r="I22" s="88"/>
    </row>
    <row r="23" spans="1:9" x14ac:dyDescent="0.25">
      <c r="A23" s="46">
        <v>43195</v>
      </c>
      <c r="B23" s="10"/>
      <c r="C23" s="11"/>
      <c r="D23" s="7"/>
      <c r="E23" s="7"/>
      <c r="F23" s="82"/>
      <c r="G23" s="7"/>
      <c r="H23" s="82"/>
      <c r="I23" s="88"/>
    </row>
    <row r="24" spans="1:9" x14ac:dyDescent="0.25">
      <c r="A24" s="74" t="s">
        <v>114</v>
      </c>
      <c r="B24" s="95">
        <f>B11</f>
        <v>939378</v>
      </c>
      <c r="C24" s="72"/>
      <c r="D24" s="73">
        <f>D11</f>
        <v>973137</v>
      </c>
      <c r="E24" s="89"/>
      <c r="F24" s="83"/>
      <c r="G24" s="7"/>
      <c r="H24" s="83"/>
      <c r="I24" s="90"/>
    </row>
    <row r="25" spans="1:9" ht="15.75" thickBot="1" x14ac:dyDescent="0.3">
      <c r="A25" s="71" t="s">
        <v>115</v>
      </c>
      <c r="B25" s="96">
        <f>SUM(B12:B22)</f>
        <v>543757</v>
      </c>
      <c r="C25" s="12"/>
      <c r="D25" s="94">
        <f>SUM(D12:D23)</f>
        <v>498757</v>
      </c>
      <c r="E25" s="103">
        <f>E20</f>
        <v>100000</v>
      </c>
      <c r="F25" s="84"/>
      <c r="G25" s="7">
        <f>G13</f>
        <v>67100</v>
      </c>
      <c r="H25" s="84"/>
      <c r="I25" s="91"/>
    </row>
    <row r="26" spans="1:9" ht="15.75" thickBot="1" x14ac:dyDescent="0.3">
      <c r="A26" s="75" t="s">
        <v>6</v>
      </c>
      <c r="B26" s="76">
        <f>SUM(B11:B23)</f>
        <v>1483135</v>
      </c>
      <c r="C26" s="77"/>
      <c r="D26" s="78">
        <f>SUM(D11:D23)</f>
        <v>1471894</v>
      </c>
      <c r="E26" s="97">
        <f>E20</f>
        <v>100000</v>
      </c>
      <c r="F26" s="98"/>
      <c r="G26" s="97">
        <f>SUM(G11:G23)</f>
        <v>67100</v>
      </c>
      <c r="H26" s="98"/>
      <c r="I26" s="99"/>
    </row>
    <row r="28" spans="1:9" x14ac:dyDescent="0.25">
      <c r="A28" t="s">
        <v>85</v>
      </c>
      <c r="B28" t="s">
        <v>86</v>
      </c>
      <c r="C28" t="s">
        <v>87</v>
      </c>
    </row>
    <row r="29" spans="1:9" x14ac:dyDescent="0.25">
      <c r="A29" s="39">
        <v>42206</v>
      </c>
      <c r="B29" t="s">
        <v>90</v>
      </c>
      <c r="C29" s="52">
        <v>75370</v>
      </c>
      <c r="D29" s="9" t="s">
        <v>99</v>
      </c>
    </row>
    <row r="30" spans="1:9" x14ac:dyDescent="0.25">
      <c r="A30" s="39">
        <v>42244</v>
      </c>
      <c r="B30" t="s">
        <v>91</v>
      </c>
      <c r="C30" s="52">
        <v>55000</v>
      </c>
      <c r="D30" s="53">
        <v>43025</v>
      </c>
      <c r="E30" s="52" t="s">
        <v>91</v>
      </c>
      <c r="F30" s="39" t="s">
        <v>92</v>
      </c>
      <c r="G30" s="52">
        <v>67100</v>
      </c>
    </row>
    <row r="31" spans="1:9" x14ac:dyDescent="0.25">
      <c r="A31" s="39">
        <v>42244</v>
      </c>
      <c r="B31" t="s">
        <v>91</v>
      </c>
      <c r="C31" s="52">
        <v>38000</v>
      </c>
    </row>
    <row r="32" spans="1:9" x14ac:dyDescent="0.25">
      <c r="A32" s="39">
        <v>42360</v>
      </c>
      <c r="B32" t="s">
        <v>89</v>
      </c>
      <c r="C32" s="52">
        <v>91000</v>
      </c>
    </row>
    <row r="33" spans="1:4" x14ac:dyDescent="0.25">
      <c r="A33" s="39">
        <v>42656</v>
      </c>
      <c r="B33" t="s">
        <v>100</v>
      </c>
      <c r="C33" s="52">
        <v>65903.289999999994</v>
      </c>
    </row>
    <row r="34" spans="1:4" x14ac:dyDescent="0.25">
      <c r="A34" s="39">
        <v>42716</v>
      </c>
      <c r="B34" t="s">
        <v>93</v>
      </c>
      <c r="C34" s="52">
        <v>40000</v>
      </c>
    </row>
    <row r="35" spans="1:4" x14ac:dyDescent="0.25">
      <c r="A35" s="39">
        <v>42717</v>
      </c>
      <c r="B35" t="s">
        <v>94</v>
      </c>
      <c r="C35" s="52">
        <v>52650</v>
      </c>
    </row>
    <row r="36" spans="1:4" x14ac:dyDescent="0.25">
      <c r="A36" s="39">
        <v>42779</v>
      </c>
      <c r="B36" t="s">
        <v>100</v>
      </c>
      <c r="C36" s="52">
        <v>80834.210000000006</v>
      </c>
    </row>
    <row r="37" spans="1:4" x14ac:dyDescent="0.25">
      <c r="A37" s="39">
        <v>43031</v>
      </c>
      <c r="B37" t="s">
        <v>88</v>
      </c>
      <c r="C37" s="52">
        <v>100000</v>
      </c>
    </row>
    <row r="38" spans="1:4" x14ac:dyDescent="0.25">
      <c r="A38" s="39">
        <v>43315</v>
      </c>
      <c r="B38" t="s">
        <v>102</v>
      </c>
      <c r="C38" s="52">
        <v>930000</v>
      </c>
      <c r="D38" s="9" t="s">
        <v>103</v>
      </c>
    </row>
    <row r="39" spans="1:4" x14ac:dyDescent="0.25">
      <c r="C39" s="52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zoomScale="70" zoomScaleNormal="70" workbookViewId="0">
      <selection activeCell="A21" sqref="A21"/>
    </sheetView>
  </sheetViews>
  <sheetFormatPr defaultRowHeight="15" x14ac:dyDescent="0.25"/>
  <cols>
    <col min="1" max="1" width="27.5703125" bestFit="1" customWidth="1"/>
    <col min="2" max="2" width="14.5703125" customWidth="1"/>
    <col min="3" max="3" width="18.28515625" customWidth="1"/>
    <col min="4" max="4" width="27.5703125" bestFit="1" customWidth="1"/>
    <col min="5" max="5" width="14.5703125" customWidth="1"/>
    <col min="6" max="6" width="15.7109375" bestFit="1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3" t="s">
        <v>17</v>
      </c>
      <c r="B1" s="57"/>
      <c r="C1" s="58"/>
    </row>
    <row r="2" spans="1:18" x14ac:dyDescent="0.25">
      <c r="L2" s="23"/>
    </row>
    <row r="3" spans="1:18" ht="20.25" customHeight="1" x14ac:dyDescent="0.25">
      <c r="A3" s="13" t="s">
        <v>8</v>
      </c>
      <c r="B3" s="67" t="str">
        <f>'Data Capture'!B7</f>
        <v>Geoffrey Jones</v>
      </c>
      <c r="C3" s="68"/>
      <c r="D3" s="13" t="s">
        <v>8</v>
      </c>
      <c r="E3" s="69" t="str">
        <f>'Data Capture'!C7</f>
        <v>Lisa Jones</v>
      </c>
      <c r="F3" s="70"/>
      <c r="G3" s="13" t="s">
        <v>8</v>
      </c>
      <c r="H3" s="67" t="s">
        <v>13</v>
      </c>
      <c r="I3" s="68"/>
      <c r="J3" s="13" t="s">
        <v>8</v>
      </c>
      <c r="K3" s="67" t="s">
        <v>13</v>
      </c>
      <c r="L3" s="68"/>
      <c r="M3" s="13" t="s">
        <v>8</v>
      </c>
      <c r="N3" s="67" t="s">
        <v>13</v>
      </c>
      <c r="O3" s="68"/>
      <c r="P3" s="13" t="s">
        <v>8</v>
      </c>
      <c r="Q3" s="67" t="s">
        <v>13</v>
      </c>
      <c r="R3" s="68"/>
    </row>
    <row r="4" spans="1:18" ht="20.25" customHeight="1" x14ac:dyDescent="0.25">
      <c r="A4" s="13" t="s">
        <v>95</v>
      </c>
      <c r="D4" s="13" t="s">
        <v>95</v>
      </c>
      <c r="E4" s="63" t="s">
        <v>96</v>
      </c>
      <c r="F4" s="63"/>
    </row>
    <row r="5" spans="1:18" ht="20.25" customHeight="1" x14ac:dyDescent="0.25">
      <c r="A5" t="s">
        <v>9</v>
      </c>
      <c r="B5" s="17" t="s">
        <v>4</v>
      </c>
      <c r="C5" s="18" t="s">
        <v>10</v>
      </c>
      <c r="D5" t="s">
        <v>9</v>
      </c>
      <c r="E5" s="17" t="s">
        <v>4</v>
      </c>
      <c r="F5" s="18" t="s">
        <v>10</v>
      </c>
      <c r="G5" t="s">
        <v>9</v>
      </c>
      <c r="H5" s="17" t="s">
        <v>4</v>
      </c>
      <c r="I5" s="18" t="s">
        <v>10</v>
      </c>
      <c r="J5" t="s">
        <v>9</v>
      </c>
      <c r="K5" s="17" t="s">
        <v>4</v>
      </c>
      <c r="L5" s="18" t="s">
        <v>10</v>
      </c>
      <c r="M5" t="s">
        <v>9</v>
      </c>
      <c r="N5" s="17" t="s">
        <v>4</v>
      </c>
      <c r="O5" s="18" t="s">
        <v>10</v>
      </c>
      <c r="P5" t="s">
        <v>9</v>
      </c>
      <c r="Q5" s="17" t="s">
        <v>4</v>
      </c>
      <c r="R5" s="18" t="s">
        <v>10</v>
      </c>
    </row>
    <row r="6" spans="1:18" ht="20.25" customHeight="1" x14ac:dyDescent="0.25">
      <c r="A6" t="s">
        <v>77</v>
      </c>
      <c r="B6" s="25">
        <v>42195</v>
      </c>
      <c r="C6" s="22">
        <v>40596.199999999997</v>
      </c>
      <c r="D6" t="s">
        <v>78</v>
      </c>
      <c r="E6" s="25">
        <v>42193</v>
      </c>
      <c r="F6" s="22">
        <v>46549.41</v>
      </c>
      <c r="H6" s="21"/>
      <c r="I6" s="22"/>
      <c r="K6" s="21"/>
      <c r="L6" s="22"/>
      <c r="N6" s="21"/>
      <c r="O6" s="22"/>
      <c r="Q6" s="21"/>
      <c r="R6" s="22"/>
    </row>
    <row r="7" spans="1:18" ht="20.25" customHeight="1" x14ac:dyDescent="0.25">
      <c r="A7" t="s">
        <v>81</v>
      </c>
      <c r="B7" s="25">
        <v>42613</v>
      </c>
      <c r="C7" s="22">
        <v>61939.55</v>
      </c>
      <c r="D7" t="s">
        <v>79</v>
      </c>
      <c r="E7" s="25">
        <v>42199</v>
      </c>
      <c r="F7" s="22">
        <v>68883.06</v>
      </c>
      <c r="H7" s="21"/>
      <c r="I7" s="22"/>
      <c r="K7" s="21"/>
      <c r="L7" s="22"/>
      <c r="N7" s="21"/>
      <c r="O7" s="22"/>
      <c r="Q7" s="21"/>
      <c r="R7" s="22"/>
    </row>
    <row r="8" spans="1:18" ht="20.25" customHeight="1" x14ac:dyDescent="0.25">
      <c r="A8" t="s">
        <v>83</v>
      </c>
      <c r="B8" s="25">
        <v>42741</v>
      </c>
      <c r="C8" s="22">
        <v>1005304.02</v>
      </c>
      <c r="D8" t="s">
        <v>80</v>
      </c>
      <c r="E8" s="25">
        <v>42207</v>
      </c>
      <c r="F8" s="22">
        <v>114141.6</v>
      </c>
      <c r="H8" s="21"/>
      <c r="I8" s="22"/>
      <c r="K8" s="21"/>
      <c r="L8" s="22"/>
      <c r="N8" s="21"/>
      <c r="O8" s="22"/>
      <c r="Q8" s="21"/>
      <c r="R8" s="22"/>
    </row>
    <row r="9" spans="1:18" ht="20.25" customHeight="1" x14ac:dyDescent="0.25">
      <c r="B9" s="21"/>
      <c r="C9" s="22"/>
      <c r="D9" t="s">
        <v>82</v>
      </c>
      <c r="E9" s="25">
        <v>42705</v>
      </c>
      <c r="F9" s="22">
        <v>153230.12</v>
      </c>
      <c r="H9" s="21"/>
      <c r="I9" s="22"/>
      <c r="K9" s="21"/>
      <c r="L9" s="22"/>
      <c r="N9" s="21"/>
      <c r="O9" s="22"/>
      <c r="Q9" s="21"/>
      <c r="R9" s="22"/>
    </row>
    <row r="10" spans="1:18" ht="20.25" customHeight="1" x14ac:dyDescent="0.25">
      <c r="B10" s="21"/>
      <c r="C10" s="22"/>
      <c r="D10" t="s">
        <v>84</v>
      </c>
      <c r="E10" s="21"/>
      <c r="F10" s="22"/>
      <c r="H10" s="21"/>
      <c r="I10" s="22"/>
      <c r="K10" s="21"/>
      <c r="L10" s="22"/>
      <c r="N10" s="21"/>
      <c r="O10" s="22"/>
      <c r="Q10" s="21"/>
      <c r="R10" s="22"/>
    </row>
    <row r="11" spans="1:18" ht="20.25" customHeight="1" x14ac:dyDescent="0.25">
      <c r="B11" s="21"/>
      <c r="C11" s="22"/>
      <c r="E11" s="21"/>
      <c r="F11" s="22"/>
      <c r="H11" s="21"/>
      <c r="I11" s="22"/>
      <c r="K11" s="21"/>
      <c r="L11" s="22"/>
      <c r="N11" s="21"/>
      <c r="O11" s="22"/>
      <c r="Q11" s="21"/>
      <c r="R11" s="22"/>
    </row>
    <row r="12" spans="1:18" ht="20.25" customHeight="1" x14ac:dyDescent="0.25">
      <c r="B12" s="21"/>
      <c r="C12" s="22"/>
      <c r="E12" s="21"/>
      <c r="F12" s="22"/>
      <c r="H12" s="21"/>
      <c r="I12" s="22"/>
      <c r="K12" s="21"/>
      <c r="L12" s="22"/>
      <c r="N12" s="21"/>
      <c r="O12" s="22"/>
      <c r="Q12" s="21"/>
      <c r="R12" s="22"/>
    </row>
    <row r="13" spans="1:18" ht="20.25" customHeight="1" x14ac:dyDescent="0.25">
      <c r="B13" s="21"/>
      <c r="C13" s="22"/>
      <c r="E13" s="21"/>
      <c r="F13" s="22"/>
      <c r="H13" s="21"/>
      <c r="I13" s="22"/>
      <c r="K13" s="21"/>
      <c r="L13" s="22"/>
      <c r="N13" s="21"/>
      <c r="O13" s="22"/>
      <c r="Q13" s="21"/>
      <c r="R13" s="22"/>
    </row>
    <row r="14" spans="1:18" ht="20.25" customHeight="1" x14ac:dyDescent="0.25">
      <c r="B14" s="21"/>
      <c r="C14" s="22"/>
      <c r="E14" s="21"/>
      <c r="F14" s="22"/>
      <c r="H14" s="21"/>
      <c r="I14" s="22"/>
      <c r="K14" s="21"/>
      <c r="L14" s="22"/>
      <c r="N14" s="21"/>
      <c r="O14" s="22"/>
      <c r="Q14" s="21"/>
      <c r="R14" s="22"/>
    </row>
    <row r="15" spans="1:18" ht="20.25" customHeight="1" x14ac:dyDescent="0.25">
      <c r="B15" s="21"/>
      <c r="C15" s="22"/>
      <c r="E15" s="21"/>
      <c r="F15" s="22"/>
      <c r="H15" s="21"/>
      <c r="I15" s="22"/>
      <c r="K15" s="21"/>
      <c r="L15" s="22"/>
      <c r="N15" s="21"/>
      <c r="O15" s="22"/>
      <c r="Q15" s="21"/>
      <c r="R15" s="22"/>
    </row>
    <row r="16" spans="1:18" ht="20.25" customHeight="1" x14ac:dyDescent="0.25">
      <c r="B16" s="21"/>
      <c r="C16" s="22"/>
      <c r="E16" s="21"/>
      <c r="F16" s="22"/>
      <c r="H16" s="21"/>
      <c r="I16" s="22"/>
      <c r="K16" s="21"/>
      <c r="L16" s="22"/>
      <c r="N16" s="21"/>
      <c r="O16" s="22"/>
      <c r="Q16" s="21"/>
      <c r="R16" s="22"/>
    </row>
    <row r="17" spans="1:18" ht="20.25" customHeight="1" x14ac:dyDescent="0.25">
      <c r="B17" s="21"/>
      <c r="C17" s="22"/>
      <c r="E17" s="21"/>
      <c r="F17" s="22"/>
      <c r="H17" s="21"/>
      <c r="I17" s="22"/>
      <c r="K17" s="21"/>
      <c r="L17" s="22"/>
      <c r="N17" s="21"/>
      <c r="O17" s="22"/>
      <c r="Q17" s="21"/>
      <c r="R17" s="22"/>
    </row>
    <row r="18" spans="1:18" ht="20.25" customHeight="1" x14ac:dyDescent="0.25">
      <c r="B18" s="21"/>
      <c r="C18" s="22"/>
      <c r="E18" s="21"/>
      <c r="F18" s="22"/>
      <c r="H18" s="21"/>
      <c r="I18" s="22"/>
      <c r="K18" s="21"/>
      <c r="L18" s="22"/>
      <c r="N18" s="21"/>
      <c r="O18" s="22"/>
      <c r="Q18" s="21"/>
      <c r="R18" s="22"/>
    </row>
    <row r="19" spans="1:18" ht="20.25" customHeight="1" x14ac:dyDescent="0.25">
      <c r="B19" s="21"/>
      <c r="C19" s="22"/>
      <c r="E19" s="21"/>
      <c r="F19" s="22"/>
      <c r="H19" s="21"/>
      <c r="I19" s="22"/>
      <c r="K19" s="21"/>
      <c r="L19" s="22"/>
      <c r="N19" s="21"/>
      <c r="O19" s="22"/>
      <c r="Q19" s="21"/>
      <c r="R19" s="22"/>
    </row>
    <row r="20" spans="1:18" ht="20.25" customHeight="1" x14ac:dyDescent="0.25">
      <c r="B20" s="21"/>
      <c r="C20" s="22"/>
      <c r="E20" s="21"/>
      <c r="F20" s="22"/>
      <c r="H20" s="21"/>
      <c r="I20" s="22"/>
      <c r="K20" s="21"/>
      <c r="L20" s="22"/>
      <c r="N20" s="21"/>
      <c r="O20" s="22"/>
      <c r="Q20" s="21"/>
      <c r="R20" s="22"/>
    </row>
    <row r="21" spans="1:18" ht="20.25" customHeight="1" x14ac:dyDescent="0.25">
      <c r="B21" s="21"/>
      <c r="C21" s="22"/>
      <c r="E21" s="21"/>
      <c r="F21" s="22"/>
      <c r="H21" s="21"/>
      <c r="I21" s="22"/>
      <c r="K21" s="21"/>
      <c r="L21" s="22"/>
      <c r="N21" s="21"/>
      <c r="O21" s="22"/>
      <c r="Q21" s="21"/>
      <c r="R21" s="22"/>
    </row>
    <row r="22" spans="1:18" ht="20.25" customHeight="1" x14ac:dyDescent="0.25">
      <c r="B22" s="21"/>
      <c r="C22" s="22"/>
      <c r="E22" s="21"/>
      <c r="F22" s="22"/>
      <c r="H22" s="21"/>
      <c r="I22" s="22"/>
      <c r="K22" s="21"/>
      <c r="L22" s="22"/>
      <c r="N22" s="21"/>
      <c r="O22" s="22"/>
      <c r="Q22" s="21"/>
      <c r="R22" s="22"/>
    </row>
    <row r="23" spans="1:18" ht="20.25" customHeight="1" x14ac:dyDescent="0.25">
      <c r="B23" s="21"/>
      <c r="C23" s="22"/>
      <c r="E23" s="21"/>
      <c r="F23" s="22"/>
      <c r="H23" s="21"/>
      <c r="I23" s="22"/>
      <c r="K23" s="21"/>
      <c r="L23" s="22"/>
      <c r="N23" s="21"/>
      <c r="O23" s="22"/>
      <c r="Q23" s="21"/>
      <c r="R23" s="22"/>
    </row>
    <row r="24" spans="1:18" ht="20.25" customHeight="1" x14ac:dyDescent="0.25">
      <c r="C24" s="14"/>
      <c r="F24" s="14"/>
      <c r="I24" s="14"/>
      <c r="L24" s="14"/>
      <c r="O24" s="14"/>
      <c r="R24" s="14"/>
    </row>
    <row r="25" spans="1:18" ht="20.25" customHeight="1" x14ac:dyDescent="0.25">
      <c r="B25" s="13" t="s">
        <v>11</v>
      </c>
      <c r="C25" s="16">
        <f>SUM(C6:C23)</f>
        <v>1107839.77</v>
      </c>
      <c r="E25" s="13" t="s">
        <v>11</v>
      </c>
      <c r="F25" s="16">
        <f>SUM(F6:F23)</f>
        <v>382804.19</v>
      </c>
      <c r="H25" s="13" t="s">
        <v>11</v>
      </c>
      <c r="I25" s="16">
        <f>SUM(I6:I23)</f>
        <v>0</v>
      </c>
      <c r="K25" s="13" t="s">
        <v>11</v>
      </c>
      <c r="L25" s="16">
        <f>SUM(L6:L23)</f>
        <v>0</v>
      </c>
      <c r="N25" s="13" t="s">
        <v>11</v>
      </c>
      <c r="O25" s="16">
        <f>SUM(O6:O23)</f>
        <v>0</v>
      </c>
      <c r="Q25" s="13" t="s">
        <v>11</v>
      </c>
      <c r="R25" s="16">
        <f>SUM(R6:R23)</f>
        <v>0</v>
      </c>
    </row>
    <row r="26" spans="1:18" ht="20.25" customHeight="1" x14ac:dyDescent="0.25"/>
    <row r="29" spans="1:18" ht="18.75" customHeight="1" x14ac:dyDescent="0.25">
      <c r="B29" s="61" t="s">
        <v>14</v>
      </c>
      <c r="C29" s="61"/>
    </row>
    <row r="30" spans="1:18" ht="18.75" customHeight="1" x14ac:dyDescent="0.25"/>
    <row r="31" spans="1:18" ht="18.75" customHeight="1" x14ac:dyDescent="0.25"/>
    <row r="32" spans="1:18" ht="23.25" customHeight="1" x14ac:dyDescent="0.25">
      <c r="A32" s="13" t="s">
        <v>8</v>
      </c>
      <c r="B32" s="59" t="str">
        <f>B3</f>
        <v>Geoffrey Jones</v>
      </c>
      <c r="C32" s="59"/>
      <c r="D32" s="20" t="str">
        <f>E3</f>
        <v>Lisa Jones</v>
      </c>
      <c r="E32" s="59" t="str">
        <f>H3</f>
        <v>N/A</v>
      </c>
      <c r="F32" s="59"/>
      <c r="G32" s="20" t="str">
        <f>K3</f>
        <v>N/A</v>
      </c>
      <c r="H32" s="59" t="str">
        <f>N3</f>
        <v>N/A</v>
      </c>
      <c r="I32" s="59"/>
      <c r="J32" s="20" t="str">
        <f>Q3</f>
        <v>N/A</v>
      </c>
      <c r="K32" s="15"/>
    </row>
    <row r="33" spans="1:11" ht="23.25" customHeight="1" x14ac:dyDescent="0.25">
      <c r="A33" s="13" t="s">
        <v>97</v>
      </c>
      <c r="B33" s="64">
        <v>23273</v>
      </c>
      <c r="C33" s="65"/>
      <c r="D33" s="54">
        <v>22935</v>
      </c>
      <c r="E33" s="50"/>
      <c r="F33" s="50"/>
      <c r="G33" s="50"/>
      <c r="H33" s="50"/>
      <c r="I33" s="50"/>
      <c r="J33" s="50"/>
      <c r="K33" s="15"/>
    </row>
    <row r="34" spans="1:11" ht="23.25" customHeight="1" x14ac:dyDescent="0.25">
      <c r="A34" s="13" t="s">
        <v>98</v>
      </c>
      <c r="B34" s="66" t="s">
        <v>101</v>
      </c>
      <c r="C34" s="65"/>
      <c r="D34" s="50" t="s">
        <v>96</v>
      </c>
      <c r="E34" s="50"/>
      <c r="F34" s="50"/>
      <c r="G34" s="50"/>
      <c r="H34" s="50"/>
      <c r="I34" s="50"/>
      <c r="J34" s="50"/>
      <c r="K34" s="15"/>
    </row>
    <row r="35" spans="1:11" ht="23.25" customHeight="1" x14ac:dyDescent="0.25">
      <c r="A35" s="13" t="s">
        <v>12</v>
      </c>
      <c r="B35" s="62">
        <f>C25/(C25+F25+I25+L25+O25+R25)</f>
        <v>0.74319542407698758</v>
      </c>
      <c r="C35" s="62"/>
      <c r="D35" s="51">
        <f>F25/(C25+F25+I25+L25+O25+R25)</f>
        <v>0.25680457592301248</v>
      </c>
      <c r="E35" s="62">
        <f>I25/(C25+F25+I25+L25+O25+R25)</f>
        <v>0</v>
      </c>
      <c r="F35" s="62"/>
      <c r="G35" s="19">
        <f>L25/(C25+F25+I25+L25+O25+R25)</f>
        <v>0</v>
      </c>
      <c r="H35" s="62">
        <f>O25/(C25+F25+I25+L25+O25+R25)</f>
        <v>0</v>
      </c>
      <c r="I35" s="62"/>
      <c r="J35" s="19">
        <f>R25/(C25+F25+I25+L25+O25+R25)</f>
        <v>0</v>
      </c>
    </row>
    <row r="36" spans="1:11" ht="23.25" customHeight="1" x14ac:dyDescent="0.25"/>
    <row r="37" spans="1:11" ht="23.25" customHeight="1" x14ac:dyDescent="0.25"/>
    <row r="38" spans="1:11" ht="23.25" customHeight="1" x14ac:dyDescent="0.25">
      <c r="B38" s="61" t="s">
        <v>15</v>
      </c>
      <c r="C38" s="61"/>
      <c r="D38" s="24"/>
    </row>
    <row r="39" spans="1:11" ht="23.25" customHeight="1" x14ac:dyDescent="0.25"/>
    <row r="40" spans="1:11" ht="23.25" customHeight="1" x14ac:dyDescent="0.25">
      <c r="A40" s="13" t="s">
        <v>8</v>
      </c>
      <c r="B40" s="59" t="str">
        <f>B3</f>
        <v>Geoffrey Jones</v>
      </c>
      <c r="C40" s="59"/>
      <c r="D40" s="20" t="str">
        <f>E3</f>
        <v>Lisa Jones</v>
      </c>
      <c r="E40" s="59" t="str">
        <f>H3</f>
        <v>N/A</v>
      </c>
      <c r="F40" s="59"/>
      <c r="G40" s="20" t="str">
        <f>K3</f>
        <v>N/A</v>
      </c>
      <c r="H40" s="59" t="str">
        <f>N3</f>
        <v>N/A</v>
      </c>
      <c r="I40" s="59"/>
      <c r="J40" s="20" t="str">
        <f>Q3</f>
        <v>N/A</v>
      </c>
    </row>
    <row r="41" spans="1:11" ht="23.25" customHeight="1" x14ac:dyDescent="0.25">
      <c r="A41" s="13" t="s">
        <v>16</v>
      </c>
      <c r="B41" s="60">
        <f>B35*D38</f>
        <v>0</v>
      </c>
      <c r="C41" s="60"/>
      <c r="D41" s="26">
        <f>D38*D35</f>
        <v>0</v>
      </c>
      <c r="E41" s="60">
        <f>E35*D38</f>
        <v>0</v>
      </c>
      <c r="F41" s="60"/>
      <c r="G41" s="26">
        <f>G35*D38</f>
        <v>0</v>
      </c>
      <c r="H41" s="60">
        <f>H35*D38</f>
        <v>0</v>
      </c>
      <c r="I41" s="60"/>
      <c r="J41" s="26">
        <f>J35*D38</f>
        <v>0</v>
      </c>
    </row>
    <row r="44" spans="1:11" x14ac:dyDescent="0.25">
      <c r="A44" t="s">
        <v>18</v>
      </c>
    </row>
  </sheetData>
  <mergeCells count="24">
    <mergeCell ref="B33:C33"/>
    <mergeCell ref="B34:C34"/>
    <mergeCell ref="Q3:R3"/>
    <mergeCell ref="B3:C3"/>
    <mergeCell ref="E3:F3"/>
    <mergeCell ref="H3:I3"/>
    <mergeCell ref="K3:L3"/>
    <mergeCell ref="N3:O3"/>
    <mergeCell ref="B1:C1"/>
    <mergeCell ref="H40:I40"/>
    <mergeCell ref="H41:I41"/>
    <mergeCell ref="B38:C38"/>
    <mergeCell ref="B29:C29"/>
    <mergeCell ref="B40:C40"/>
    <mergeCell ref="B41:C41"/>
    <mergeCell ref="E40:F40"/>
    <mergeCell ref="E41:F41"/>
    <mergeCell ref="B32:C32"/>
    <mergeCell ref="E32:F32"/>
    <mergeCell ref="H32:I32"/>
    <mergeCell ref="B35:C35"/>
    <mergeCell ref="E35:F35"/>
    <mergeCell ref="H35:I35"/>
    <mergeCell ref="E4:F4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2018-10-09T12:40:02Z</dcterms:modified>
</cp:coreProperties>
</file>