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E\Elljess Investments Ltd Executive Pension Scheme\Tax Returns\2017\"/>
    </mc:Choice>
  </mc:AlternateContent>
  <bookViews>
    <workbookView xWindow="120" yWindow="75" windowWidth="19020" windowHeight="12405" activeTab="2"/>
  </bookViews>
  <sheets>
    <sheet name="Data Capture" sheetId="3" r:id="rId1"/>
    <sheet name="Valuation" sheetId="1" r:id="rId2"/>
    <sheet name="Fund Split" sheetId="2" r:id="rId3"/>
  </sheets>
  <calcPr calcId="152511" concurrentCalc="0"/>
</workbook>
</file>

<file path=xl/calcChain.xml><?xml version="1.0" encoding="utf-8"?>
<calcChain xmlns="http://schemas.openxmlformats.org/spreadsheetml/2006/main">
  <c r="E29" i="3" l="1"/>
  <c r="G15" i="1"/>
  <c r="F29" i="3"/>
  <c r="G29" i="3"/>
  <c r="H29" i="3"/>
  <c r="I29" i="3"/>
  <c r="J29" i="3"/>
  <c r="G11" i="1"/>
  <c r="E3" i="2"/>
  <c r="B3" i="2"/>
  <c r="D29" i="3"/>
  <c r="B30" i="3"/>
  <c r="B31" i="3"/>
  <c r="D21" i="1"/>
  <c r="F15" i="3"/>
  <c r="K15" i="3"/>
  <c r="J15" i="3"/>
  <c r="G15" i="3"/>
  <c r="B19" i="1"/>
  <c r="B21" i="1"/>
  <c r="B28" i="3"/>
  <c r="B4" i="1"/>
  <c r="B5" i="1"/>
  <c r="B7" i="1"/>
  <c r="B6" i="1"/>
  <c r="B24" i="3"/>
  <c r="B25" i="3"/>
  <c r="J40" i="2"/>
  <c r="H40" i="2"/>
  <c r="G40" i="2"/>
  <c r="E40" i="2"/>
  <c r="D40" i="2"/>
  <c r="B40" i="2"/>
  <c r="C25" i="2"/>
  <c r="J32" i="2"/>
  <c r="H32" i="2"/>
  <c r="G32" i="2"/>
  <c r="E32" i="2"/>
  <c r="D32" i="2"/>
  <c r="B32" i="2"/>
  <c r="R25" i="2"/>
  <c r="O25" i="2"/>
  <c r="L25" i="2"/>
  <c r="I25" i="2"/>
  <c r="F25" i="2"/>
  <c r="J35" i="2"/>
  <c r="B35" i="2"/>
  <c r="E35" i="2"/>
  <c r="H35" i="2"/>
  <c r="D35" i="2"/>
  <c r="G35" i="2"/>
  <c r="J41" i="2"/>
  <c r="G41" i="2"/>
  <c r="D41" i="2"/>
  <c r="H41" i="2"/>
  <c r="E41" i="2"/>
  <c r="B41" i="2"/>
</calcChain>
</file>

<file path=xl/sharedStrings.xml><?xml version="1.0" encoding="utf-8"?>
<sst xmlns="http://schemas.openxmlformats.org/spreadsheetml/2006/main" count="156" uniqueCount="109">
  <si>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</si>
  <si>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</si>
  <si>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</si>
  <si>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</si>
  <si>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</si>
  <si>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</si>
  <si>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</si>
  <si>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</si>
  <si>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</si>
  <si>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</si>
  <si>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</si>
  <si>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</si>
  <si>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</si>
  <si>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</si>
  <si>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</si>
  <si>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</si>
  <si>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</si>
  <si>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</si>
  <si>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</si>
  <si>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</si>
  <si>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Scheme Return Data Capture for the tax year 06/04/2016 - 05/04/2017</t>
  </si>
  <si>
    <t>Admin ID</t>
  </si>
  <si>
    <t>Administrator</t>
  </si>
  <si>
    <t>IN</t>
  </si>
  <si>
    <t>Employer Contributions</t>
  </si>
  <si>
    <t>Member Contributions</t>
  </si>
  <si>
    <t>Third Party Contributions</t>
  </si>
  <si>
    <t>Relief at Source Payments</t>
  </si>
  <si>
    <t>Transfers In</t>
  </si>
  <si>
    <t>Capital Sums Borrowed</t>
  </si>
  <si>
    <t>Loan repayments In (Capital Only)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</si>
  <si>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</si>
  <si>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</si>
  <si>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</si>
  <si>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</si>
  <si>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</si>
  <si>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</si>
  <si>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Fees</t>
  </si>
  <si>
    <t>Other?</t>
  </si>
  <si>
    <t>Scheme Value</t>
  </si>
  <si>
    <t>Members</t>
  </si>
  <si>
    <t>interest repaid</t>
  </si>
  <si>
    <t>o/s balance 05/04/2016</t>
  </si>
  <si>
    <t>Bank Interest</t>
  </si>
  <si>
    <t>Capital repaid</t>
  </si>
  <si>
    <t>Capital</t>
  </si>
  <si>
    <t>Interest</t>
  </si>
  <si>
    <t>Connected loan repayments</t>
  </si>
  <si>
    <t>Unconnected loan repayments</t>
  </si>
  <si>
    <t xml:space="preserve">Capital </t>
  </si>
  <si>
    <t>Repay Date</t>
  </si>
  <si>
    <t>income</t>
  </si>
  <si>
    <t xml:space="preserve">acquired </t>
  </si>
  <si>
    <t>disposed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</si>
  <si>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</si>
  <si>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</si>
  <si>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</si>
  <si>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</si>
  <si>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</si>
  <si>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</si>
  <si>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</si>
  <si>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</si>
  <si>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</si>
  <si>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</si>
  <si>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</si>
  <si>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</si>
  <si>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Rent</t>
  </si>
  <si>
    <t>Member 3</t>
  </si>
  <si>
    <t>Dec</t>
  </si>
  <si>
    <t>Nov</t>
  </si>
  <si>
    <t>Oct</t>
  </si>
  <si>
    <t>Sept</t>
  </si>
  <si>
    <t>Aug</t>
  </si>
  <si>
    <t>Apr</t>
  </si>
  <si>
    <t>Jan</t>
  </si>
  <si>
    <t>Feb</t>
  </si>
  <si>
    <t>Mar</t>
  </si>
  <si>
    <t>Total Rent</t>
  </si>
  <si>
    <t>RSA</t>
  </si>
  <si>
    <t>Elljess Investments Ltd Executive Pension Scheme</t>
  </si>
  <si>
    <t>00822333RA</t>
  </si>
  <si>
    <t>Geoffrey Jones</t>
  </si>
  <si>
    <t>Lisa Jones</t>
  </si>
  <si>
    <t>Member 2</t>
  </si>
  <si>
    <t>Clerical Medical transfer</t>
  </si>
  <si>
    <t>Royal London Transfer</t>
  </si>
  <si>
    <t>Aviva Transfer</t>
  </si>
  <si>
    <t>VP Transfer</t>
  </si>
  <si>
    <t>ScotLife Transfer</t>
  </si>
  <si>
    <t>Friends Life Transfer</t>
  </si>
  <si>
    <t>M&amp;S Transfer</t>
  </si>
  <si>
    <t>American Express (AMEX)</t>
  </si>
  <si>
    <t>Date purchased</t>
  </si>
  <si>
    <t>Type</t>
  </si>
  <si>
    <t>Amount</t>
  </si>
  <si>
    <t>Dolphin Loan Note</t>
  </si>
  <si>
    <t>Secret Hills Ltd</t>
  </si>
  <si>
    <t>ARG Harmony Bay</t>
  </si>
  <si>
    <t>Dolphin Trust Loan Note</t>
  </si>
  <si>
    <t>redemption</t>
  </si>
  <si>
    <t>Enviroparks V Bond</t>
  </si>
  <si>
    <t>Fortem Global's Wagons Way Care Home</t>
  </si>
  <si>
    <t>NiNo:</t>
  </si>
  <si>
    <t>NA373920B</t>
  </si>
  <si>
    <t>Date of Birth:</t>
  </si>
  <si>
    <t>NI Number:</t>
  </si>
  <si>
    <t xml:space="preserve">Rowanmoor </t>
  </si>
  <si>
    <t>Central FX - BarWorks</t>
  </si>
  <si>
    <t>NB881096C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</si>
</sst>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£&quot;* #,##0.00_-;\-&quot;£&quot;* #,##0.00_-;_-&quot;£&quot;* &quot;-&quot;??_-;_-@_-"/>
    <numFmt numFmtId="164" formatCode="&quot;£&quot;#,##0.00"/>
    <numFmt numFmtId="165" formatCode="0.000%"/>
    <numFmt numFmtId="166" formatCode="_-[$£-809]* #,##0.00_-;\-[$£-809]* #,##0.00_-;_-[$£-809]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5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1" fillId="0" borderId="17" xfId="0" applyFont="1" applyBorder="1"/>
    <xf numFmtId="164" fontId="0" fillId="0" borderId="0" xfId="0" applyNumberFormat="1" applyAlignment="1">
      <alignment horizontal="center"/>
    </xf>
    <xf numFmtId="0" fontId="0" fillId="0" borderId="17" xfId="0" applyBorder="1"/>
    <xf numFmtId="164" fontId="0" fillId="0" borderId="18" xfId="0" applyNumberFormat="1" applyFill="1" applyBorder="1" applyAlignment="1">
      <alignment horizontal="center"/>
    </xf>
    <xf numFmtId="0" fontId="0" fillId="0" borderId="0" xfId="0" applyFill="1"/>
    <xf numFmtId="166" fontId="0" fillId="0" borderId="0" xfId="0" applyNumberFormat="1"/>
    <xf numFmtId="166" fontId="0" fillId="0" borderId="0" xfId="0" applyNumberFormat="1" applyFill="1" applyBorder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/>
    <xf numFmtId="14" fontId="6" fillId="0" borderId="0" xfId="0" applyNumberFormat="1" applyFont="1"/>
    <xf numFmtId="14" fontId="6" fillId="0" borderId="0" xfId="0" applyNumberFormat="1" applyFont="1" applyFill="1" applyBorder="1"/>
    <xf numFmtId="14" fontId="6" fillId="0" borderId="0" xfId="0" applyNumberFormat="1" applyFont="1" applyBorder="1"/>
    <xf numFmtId="166" fontId="1" fillId="0" borderId="0" xfId="0" applyNumberFormat="1" applyFont="1"/>
    <xf numFmtId="0" fontId="0" fillId="0" borderId="0" xfId="0" applyAlignment="1">
      <alignment wrapText="1"/>
    </xf>
    <xf numFmtId="14" fontId="0" fillId="0" borderId="2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166" fontId="1" fillId="0" borderId="19" xfId="0" applyNumberFormat="1" applyFont="1" applyFill="1" applyBorder="1"/>
    <xf numFmtId="0" fontId="0" fillId="5" borderId="1" xfId="0" applyFill="1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14" fontId="0" fillId="6" borderId="15" xfId="0" applyNumberFormat="1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0" fontId="0" fillId="5" borderId="15" xfId="0" applyFill="1" applyBorder="1" applyAlignment="1" applyProtection="1">
      <alignment horizontal="center"/>
      <protection locked="0"/>
    </xf>
    <xf numFmtId="0" fontId="0" fillId="5" borderId="16" xfId="0" applyFill="1" applyBorder="1" applyAlignment="1" applyProtection="1">
      <alignment horizontal="center"/>
      <protection locked="0"/>
    </xf>
    <xf numFmtId="44" fontId="0" fillId="0" borderId="0" xfId="1" applyFont="1"/>
    <xf numFmtId="14" fontId="0" fillId="0" borderId="0" xfId="0" applyNumberFormat="1" applyAlignment="1">
      <alignment horizontal="center"/>
    </xf>
    <xf numFmtId="0" fontId="1" fillId="5" borderId="15" xfId="0" applyFont="1" applyFill="1" applyBorder="1" applyAlignment="1" applyProtection="1">
      <alignment horizontal="center"/>
      <protection locked="0"/>
    </xf>
    <xf numFmtId="0" fontId="1" fillId="5" borderId="16" xfId="0" applyFont="1" applyFill="1" applyBorder="1" applyAlignment="1" applyProtection="1">
      <alignment horizontal="center"/>
      <protection locked="0"/>
    </xf>
    <xf numFmtId="0" fontId="1" fillId="0" borderId="21" xfId="0" applyFont="1" applyBorder="1" applyAlignment="1">
      <alignment horizontal="center"/>
    </xf>
    <xf numFmtId="0" fontId="0" fillId="5" borderId="1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14" fontId="0" fillId="5" borderId="15" xfId="0" applyNumberForma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1"/>
  <sheetViews>
    <sheetView topLeftCell="A16" workbookViewId="0">
      <selection activeCell="B32" sqref="B32:B35"/>
    </sheetView>
  </sheetViews>
  <sheetFormatPr defaultRowHeight="15" x14ac:dyDescent="0.25"/>
  <cols>
    <col min="1" max="1" width="32.5703125" customWidth="1"/>
    <col min="2" max="2" width="43" customWidth="1"/>
    <col min="3" max="3" width="14.140625" bestFit="1" customWidth="1"/>
    <col min="4" max="4" width="10.140625" bestFit="1" customWidth="1"/>
    <col min="5" max="5" width="12.7109375" style="43" customWidth="1"/>
    <col min="6" max="6" width="12.7109375" bestFit="1" customWidth="1"/>
    <col min="7" max="7" width="13" customWidth="1"/>
    <col min="8" max="8" width="11.5703125" bestFit="1" customWidth="1"/>
    <col min="9" max="9" width="12.42578125" customWidth="1"/>
    <col min="10" max="10" width="11.5703125" bestFit="1" customWidth="1"/>
    <col min="11" max="13" width="14.28515625" customWidth="1"/>
    <col min="14" max="14" width="10.7109375" bestFit="1" customWidth="1"/>
  </cols>
  <sheetData>
    <row r="2" spans="1:12" ht="61.5" x14ac:dyDescent="0.35">
      <c r="A2" s="62" t="s">
        <v>20</v>
      </c>
      <c r="B2" s="62"/>
      <c r="E2" s="53" t="s">
        <v>47</v>
      </c>
      <c r="F2" t="s">
        <v>45</v>
      </c>
      <c r="G2" t="s">
        <v>46</v>
      </c>
      <c r="H2" t="s">
        <v>50</v>
      </c>
      <c r="I2" s="53" t="s">
        <v>48</v>
      </c>
      <c r="J2" s="53" t="s">
        <v>49</v>
      </c>
      <c r="K2" s="53" t="s">
        <v>46</v>
      </c>
      <c r="L2" s="53" t="s">
        <v>50</v>
      </c>
    </row>
    <row r="3" spans="1:12" x14ac:dyDescent="0.25">
      <c r="A3" s="21" t="s">
        <v>21</v>
      </c>
      <c r="B3" s="45" t="s">
        <v>78</v>
      </c>
      <c r="C3" s="45"/>
      <c r="F3" s="43"/>
      <c r="G3" s="43"/>
      <c r="H3" s="48"/>
      <c r="I3" s="43"/>
      <c r="J3" s="43"/>
      <c r="K3" s="43"/>
      <c r="L3" s="49"/>
    </row>
    <row r="4" spans="1:12" x14ac:dyDescent="0.25">
      <c r="A4" s="21" t="s">
        <v>22</v>
      </c>
      <c r="B4" s="45" t="s">
        <v>78</v>
      </c>
      <c r="C4" s="45"/>
      <c r="F4" s="43"/>
      <c r="G4" s="43"/>
      <c r="H4" s="48"/>
      <c r="I4" s="43"/>
      <c r="J4" s="43"/>
      <c r="K4" s="43"/>
      <c r="L4" s="51"/>
    </row>
    <row r="5" spans="1:12" x14ac:dyDescent="0.25">
      <c r="A5" s="38" t="s">
        <v>1</v>
      </c>
      <c r="B5" s="46" t="s">
        <v>79</v>
      </c>
      <c r="C5" s="46"/>
      <c r="F5" s="43"/>
      <c r="G5" s="43"/>
      <c r="H5" s="48"/>
      <c r="I5" s="43"/>
      <c r="J5" s="43"/>
      <c r="K5" s="43"/>
      <c r="L5" s="49"/>
    </row>
    <row r="6" spans="1:12" x14ac:dyDescent="0.25">
      <c r="A6" s="38" t="s">
        <v>3</v>
      </c>
      <c r="B6" s="46" t="s">
        <v>80</v>
      </c>
      <c r="C6" s="46" t="s">
        <v>83</v>
      </c>
      <c r="D6" s="21" t="s">
        <v>67</v>
      </c>
      <c r="F6" s="43"/>
      <c r="G6" s="43"/>
      <c r="H6" s="48"/>
      <c r="I6" s="43"/>
      <c r="J6" s="43"/>
      <c r="K6" s="43"/>
      <c r="L6" s="49"/>
    </row>
    <row r="7" spans="1:12" x14ac:dyDescent="0.25">
      <c r="A7" s="38" t="s">
        <v>40</v>
      </c>
      <c r="B7" s="46" t="s">
        <v>81</v>
      </c>
      <c r="C7" s="46" t="s">
        <v>82</v>
      </c>
      <c r="D7" s="21"/>
      <c r="F7" s="43"/>
      <c r="G7" s="43"/>
      <c r="H7" s="48"/>
      <c r="I7" s="44"/>
      <c r="J7" s="43"/>
      <c r="K7" s="44"/>
      <c r="L7" s="50"/>
    </row>
    <row r="8" spans="1:12" x14ac:dyDescent="0.25">
      <c r="A8" s="38" t="s">
        <v>4</v>
      </c>
      <c r="B8" s="47">
        <v>42830</v>
      </c>
      <c r="C8" s="47"/>
      <c r="F8" s="43"/>
      <c r="G8" s="43"/>
      <c r="H8" s="48"/>
      <c r="I8" s="44"/>
      <c r="J8" s="43"/>
      <c r="K8" s="44"/>
      <c r="L8" s="49"/>
    </row>
    <row r="9" spans="1:12" x14ac:dyDescent="0.25">
      <c r="A9" s="38"/>
      <c r="B9" s="39"/>
      <c r="C9" s="39"/>
      <c r="F9" s="43"/>
      <c r="G9" s="43"/>
      <c r="H9" s="48"/>
      <c r="I9" s="44"/>
      <c r="J9" s="43"/>
      <c r="K9" s="44"/>
      <c r="L9" s="48"/>
    </row>
    <row r="10" spans="1:12" x14ac:dyDescent="0.25">
      <c r="A10" s="38" t="s">
        <v>23</v>
      </c>
      <c r="B10" s="39"/>
      <c r="C10" s="39"/>
      <c r="F10" s="43"/>
      <c r="G10" s="43"/>
      <c r="H10" s="48"/>
      <c r="I10" s="44"/>
      <c r="J10" s="43"/>
      <c r="K10" s="44"/>
      <c r="L10" s="48"/>
    </row>
    <row r="11" spans="1:12" x14ac:dyDescent="0.25">
      <c r="A11" s="40" t="s">
        <v>24</v>
      </c>
      <c r="B11" s="39"/>
      <c r="C11" s="39"/>
      <c r="F11" s="43"/>
      <c r="G11" s="43"/>
      <c r="H11" s="48"/>
      <c r="I11" s="44"/>
      <c r="J11" s="43"/>
      <c r="K11" s="44"/>
      <c r="L11" s="48"/>
    </row>
    <row r="12" spans="1:12" x14ac:dyDescent="0.25">
      <c r="A12" s="40" t="s">
        <v>25</v>
      </c>
      <c r="B12" s="39"/>
      <c r="C12" s="39"/>
      <c r="F12" s="43"/>
      <c r="G12" s="43"/>
      <c r="H12" s="48"/>
      <c r="I12" s="44"/>
      <c r="J12" s="43"/>
      <c r="K12" s="44"/>
      <c r="L12" s="48"/>
    </row>
    <row r="13" spans="1:12" x14ac:dyDescent="0.25">
      <c r="A13" s="40" t="s">
        <v>26</v>
      </c>
      <c r="B13" s="39"/>
      <c r="C13" s="39"/>
      <c r="F13" s="43"/>
      <c r="G13" s="43"/>
      <c r="H13" s="48"/>
      <c r="I13" s="44"/>
      <c r="J13" s="43"/>
      <c r="K13" s="44"/>
      <c r="L13" s="48"/>
    </row>
    <row r="14" spans="1:12" x14ac:dyDescent="0.25">
      <c r="A14" s="40" t="s">
        <v>27</v>
      </c>
      <c r="B14" s="39"/>
      <c r="C14" s="39"/>
      <c r="F14" s="43"/>
      <c r="G14" s="43"/>
      <c r="H14" s="48"/>
      <c r="I14" s="44"/>
      <c r="J14" s="43"/>
      <c r="K14" s="44"/>
      <c r="L14" s="48"/>
    </row>
    <row r="15" spans="1:12" x14ac:dyDescent="0.25">
      <c r="A15" s="40" t="s">
        <v>28</v>
      </c>
      <c r="B15" s="39"/>
      <c r="C15" s="39"/>
      <c r="E15"/>
      <c r="F15" s="52">
        <f>SUM(F3:F14)</f>
        <v>0</v>
      </c>
      <c r="G15" s="52">
        <f>SUM(G3:G14)</f>
        <v>0</v>
      </c>
      <c r="J15" s="52">
        <f>SUM(J3:J14)</f>
        <v>0</v>
      </c>
      <c r="K15" s="52">
        <f>SUM(K3:K14)</f>
        <v>0</v>
      </c>
    </row>
    <row r="16" spans="1:12" x14ac:dyDescent="0.25">
      <c r="A16" s="40" t="s">
        <v>29</v>
      </c>
      <c r="B16" s="39"/>
      <c r="C16" s="39"/>
      <c r="D16" t="s">
        <v>37</v>
      </c>
      <c r="E16" t="s">
        <v>43</v>
      </c>
      <c r="F16" t="s">
        <v>66</v>
      </c>
    </row>
    <row r="17" spans="1:10" x14ac:dyDescent="0.25">
      <c r="A17" s="40" t="s">
        <v>30</v>
      </c>
      <c r="B17" s="39"/>
      <c r="C17" s="48" t="s">
        <v>54</v>
      </c>
      <c r="D17" s="44"/>
      <c r="E17"/>
    </row>
    <row r="18" spans="1:10" x14ac:dyDescent="0.25">
      <c r="A18" s="38" t="s">
        <v>31</v>
      </c>
      <c r="B18" s="39"/>
      <c r="C18" s="48" t="s">
        <v>55</v>
      </c>
      <c r="D18" s="42"/>
    </row>
    <row r="19" spans="1:10" x14ac:dyDescent="0.25">
      <c r="A19" s="40" t="s">
        <v>32</v>
      </c>
      <c r="B19" s="39">
        <v>0</v>
      </c>
      <c r="C19" s="48" t="s">
        <v>56</v>
      </c>
    </row>
    <row r="20" spans="1:10" x14ac:dyDescent="0.25">
      <c r="A20" s="40" t="s">
        <v>33</v>
      </c>
      <c r="B20" s="39">
        <v>0</v>
      </c>
      <c r="C20" s="48" t="s">
        <v>57</v>
      </c>
      <c r="D20" s="44"/>
    </row>
    <row r="21" spans="1:10" x14ac:dyDescent="0.25">
      <c r="A21" s="40" t="s">
        <v>34</v>
      </c>
      <c r="B21" s="39">
        <v>0</v>
      </c>
      <c r="C21" s="48" t="s">
        <v>58</v>
      </c>
    </row>
    <row r="22" spans="1:10" x14ac:dyDescent="0.25">
      <c r="A22" s="40" t="s">
        <v>35</v>
      </c>
      <c r="B22" s="39">
        <v>0</v>
      </c>
      <c r="C22" s="48" t="s">
        <v>59</v>
      </c>
    </row>
    <row r="23" spans="1:10" x14ac:dyDescent="0.25">
      <c r="A23" s="40" t="s">
        <v>36</v>
      </c>
      <c r="B23" s="39">
        <v>0</v>
      </c>
      <c r="C23" s="48" t="s">
        <v>60</v>
      </c>
      <c r="D23" s="44"/>
    </row>
    <row r="24" spans="1:10" ht="15.75" thickBot="1" x14ac:dyDescent="0.3">
      <c r="A24" s="40" t="s">
        <v>38</v>
      </c>
      <c r="B24" s="41">
        <f>D29</f>
        <v>0</v>
      </c>
      <c r="C24" s="48" t="s">
        <v>61</v>
      </c>
    </row>
    <row r="25" spans="1:10" ht="15.75" thickTop="1" x14ac:dyDescent="0.25">
      <c r="B25" s="39">
        <f>SUM(B11,B12,B13,B14,B15,B16,B17,B19,B20,B22,B21,B23,B24)</f>
        <v>0</v>
      </c>
      <c r="C25" s="48" t="s">
        <v>62</v>
      </c>
    </row>
    <row r="26" spans="1:10" x14ac:dyDescent="0.25">
      <c r="B26" s="9"/>
      <c r="C26" s="48" t="s">
        <v>63</v>
      </c>
      <c r="D26" s="44"/>
    </row>
    <row r="27" spans="1:10" x14ac:dyDescent="0.25">
      <c r="C27" s="48" t="s">
        <v>64</v>
      </c>
    </row>
    <row r="28" spans="1:10" x14ac:dyDescent="0.25">
      <c r="A28" t="s">
        <v>39</v>
      </c>
      <c r="B28" s="7">
        <f>Valuation!B21</f>
        <v>0</v>
      </c>
      <c r="C28" s="48" t="s">
        <v>65</v>
      </c>
      <c r="D28" s="44"/>
      <c r="J28" t="s">
        <v>77</v>
      </c>
    </row>
    <row r="29" spans="1:10" ht="15.75" thickBot="1" x14ac:dyDescent="0.3">
      <c r="D29" s="59">
        <f>SUM(D17:D28)</f>
        <v>0</v>
      </c>
      <c r="E29" s="59">
        <f>SUM(E17:E28)</f>
        <v>0</v>
      </c>
      <c r="F29" s="59">
        <f>SUM(F17:F28)</f>
        <v>0</v>
      </c>
      <c r="G29" s="59">
        <f>SUM(G17:G28)</f>
        <v>0</v>
      </c>
      <c r="H29" s="59">
        <f t="shared" ref="H29:I29" si="0">SUM(H17:H28)</f>
        <v>0</v>
      </c>
      <c r="I29" s="59">
        <f t="shared" si="0"/>
        <v>0</v>
      </c>
      <c r="J29" s="52">
        <f>SUM(F29:I29)</f>
        <v>0</v>
      </c>
    </row>
    <row r="30" spans="1:10" ht="15.75" thickTop="1" x14ac:dyDescent="0.25">
      <c r="B30" t="str">
        <f>B3</f>
        <v>RSA</v>
      </c>
    </row>
    <row r="31" spans="1:10" x14ac:dyDescent="0.25">
      <c r="B31" t="str">
        <f>B4</f>
        <v>RSA</v>
      </c>
    </row>
  </sheetData>
  <mergeCells count="1">
    <mergeCell ref="A2:B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4"/>
  <sheetViews>
    <sheetView workbookViewId="0">
      <selection activeCell="B29" sqref="B29"/>
    </sheetView>
  </sheetViews>
  <sheetFormatPr defaultRowHeight="15" x14ac:dyDescent="0.25"/>
  <cols>
    <col min="1" max="1" width="18" customWidth="1"/>
    <col min="2" max="2" width="46.42578125" bestFit="1" customWidth="1"/>
    <col min="3" max="3" width="34.5703125" customWidth="1"/>
    <col min="4" max="4" width="21.7109375" style="9" bestFit="1" customWidth="1"/>
    <col min="5" max="5" width="21.7109375" bestFit="1" customWidth="1"/>
    <col min="6" max="6" width="14.28515625" style="43" bestFit="1" customWidth="1"/>
    <col min="7" max="7" width="11.5703125" bestFit="1" customWidth="1"/>
  </cols>
  <sheetData>
    <row r="2" spans="1:21" ht="26.25" x14ac:dyDescent="0.4">
      <c r="A2" s="1" t="s">
        <v>0</v>
      </c>
    </row>
    <row r="4" spans="1:21" x14ac:dyDescent="0.25">
      <c r="A4" s="2" t="s">
        <v>1</v>
      </c>
      <c r="B4" s="2" t="str">
        <f>'Data Capture'!B5</f>
        <v>Elljess Investments Ltd Executive Pension Scheme</v>
      </c>
    </row>
    <row r="5" spans="1:21" x14ac:dyDescent="0.25">
      <c r="A5" s="2" t="s">
        <v>2</v>
      </c>
      <c r="B5" s="2" t="str">
        <f>'Data Capture'!B7:D7</f>
        <v>Geoffrey Jones</v>
      </c>
    </row>
    <row r="6" spans="1:21" x14ac:dyDescent="0.25">
      <c r="A6" s="2" t="s">
        <v>3</v>
      </c>
      <c r="B6" s="37" t="str">
        <f>'Data Capture'!B6</f>
        <v>00822333RA</v>
      </c>
    </row>
    <row r="7" spans="1:21" x14ac:dyDescent="0.25">
      <c r="A7" s="2" t="s">
        <v>4</v>
      </c>
      <c r="B7" s="36">
        <f>'Data Capture'!B8</f>
        <v>42830</v>
      </c>
    </row>
    <row r="8" spans="1:21" x14ac:dyDescent="0.25">
      <c r="B8" s="35"/>
    </row>
    <row r="9" spans="1:21" ht="15.75" thickBot="1" x14ac:dyDescent="0.3"/>
    <row r="10" spans="1:21" ht="15.75" thickBot="1" x14ac:dyDescent="0.3">
      <c r="A10" s="5" t="s">
        <v>4</v>
      </c>
      <c r="B10" s="6" t="s">
        <v>5</v>
      </c>
      <c r="C10" s="6" t="s">
        <v>7</v>
      </c>
      <c r="D10" s="6" t="s">
        <v>42</v>
      </c>
      <c r="E10" s="6" t="s">
        <v>44</v>
      </c>
      <c r="F10" s="6" t="s">
        <v>41</v>
      </c>
      <c r="G10" s="6" t="s">
        <v>51</v>
      </c>
      <c r="H10" s="6" t="s">
        <v>52</v>
      </c>
      <c r="I10" s="57" t="s">
        <v>53</v>
      </c>
      <c r="J10" s="56" t="s">
        <v>73</v>
      </c>
      <c r="K10" s="56" t="s">
        <v>55</v>
      </c>
      <c r="L10" s="56" t="s">
        <v>56</v>
      </c>
      <c r="M10" s="56" t="s">
        <v>57</v>
      </c>
      <c r="N10" s="58" t="s">
        <v>72</v>
      </c>
      <c r="O10" s="58" t="s">
        <v>71</v>
      </c>
      <c r="P10" s="58" t="s">
        <v>70</v>
      </c>
      <c r="Q10" s="58" t="s">
        <v>69</v>
      </c>
      <c r="R10" s="58" t="s">
        <v>68</v>
      </c>
      <c r="S10" s="58" t="s">
        <v>74</v>
      </c>
      <c r="T10" s="56" t="s">
        <v>75</v>
      </c>
      <c r="U10" s="56" t="s">
        <v>76</v>
      </c>
    </row>
    <row r="11" spans="1:21" x14ac:dyDescent="0.25">
      <c r="A11" s="54">
        <v>42830</v>
      </c>
      <c r="B11" s="7"/>
      <c r="C11" s="4"/>
      <c r="D11" s="7"/>
      <c r="E11" s="4"/>
      <c r="F11" s="4"/>
      <c r="G11" s="4">
        <f>'Data Capture'!J29</f>
        <v>0</v>
      </c>
      <c r="H11" s="4"/>
      <c r="I11" s="4"/>
    </row>
    <row r="12" spans="1:21" x14ac:dyDescent="0.25">
      <c r="A12" s="54">
        <v>42830</v>
      </c>
      <c r="B12" s="8"/>
      <c r="C12" s="9"/>
      <c r="D12" s="8"/>
      <c r="E12" s="3"/>
      <c r="F12" s="3"/>
      <c r="G12" s="3"/>
      <c r="H12" s="3"/>
      <c r="I12" s="3"/>
    </row>
    <row r="13" spans="1:21" x14ac:dyDescent="0.25">
      <c r="A13" s="54">
        <v>42830</v>
      </c>
      <c r="B13" s="8"/>
      <c r="C13" s="3"/>
      <c r="D13"/>
      <c r="E13" s="3"/>
      <c r="F13" s="3"/>
      <c r="G13" s="3"/>
      <c r="H13" s="3"/>
      <c r="I13" s="3"/>
    </row>
    <row r="14" spans="1:21" x14ac:dyDescent="0.25">
      <c r="A14" s="54">
        <v>42830</v>
      </c>
      <c r="B14" s="8"/>
      <c r="C14" s="3"/>
      <c r="D14" s="8"/>
      <c r="E14" s="3"/>
      <c r="F14" s="3"/>
      <c r="G14" s="3"/>
      <c r="H14" s="3"/>
      <c r="I14" s="3"/>
    </row>
    <row r="15" spans="1:21" x14ac:dyDescent="0.25">
      <c r="A15" s="54">
        <v>42830</v>
      </c>
      <c r="B15" s="8"/>
      <c r="C15" s="3"/>
      <c r="D15" s="8"/>
      <c r="E15" s="3"/>
      <c r="F15" s="3"/>
      <c r="G15" s="3">
        <f>'Data Capture'!E29</f>
        <v>0</v>
      </c>
      <c r="H15" s="3"/>
      <c r="I15" s="3"/>
    </row>
    <row r="16" spans="1:21" x14ac:dyDescent="0.25">
      <c r="A16" s="54"/>
      <c r="B16" s="8"/>
      <c r="C16" s="3"/>
      <c r="D16" s="7"/>
      <c r="E16" s="3"/>
      <c r="F16" s="3"/>
      <c r="G16" s="3"/>
      <c r="H16" s="3"/>
      <c r="I16" s="3"/>
    </row>
    <row r="17" spans="1:9" x14ac:dyDescent="0.25">
      <c r="A17" s="54"/>
      <c r="B17" s="8"/>
      <c r="C17" s="3"/>
      <c r="D17" s="8"/>
      <c r="E17" s="3"/>
      <c r="F17" s="3"/>
      <c r="G17" s="3"/>
      <c r="H17" s="3"/>
      <c r="I17" s="3"/>
    </row>
    <row r="18" spans="1:9" ht="15.75" thickBot="1" x14ac:dyDescent="0.3">
      <c r="A18" s="55"/>
      <c r="B18" s="10"/>
      <c r="C18" s="11"/>
      <c r="D18"/>
      <c r="E18" s="11"/>
      <c r="F18" s="11"/>
      <c r="G18" s="11"/>
      <c r="H18" s="11"/>
      <c r="I18" s="11"/>
    </row>
    <row r="19" spans="1:9" x14ac:dyDescent="0.25">
      <c r="A19" s="14" t="s">
        <v>6</v>
      </c>
      <c r="B19" s="12">
        <f>SUM(B11:B18)</f>
        <v>0</v>
      </c>
      <c r="C19" s="18"/>
      <c r="D19" s="18"/>
      <c r="E19" s="18"/>
      <c r="F19" s="18"/>
      <c r="G19" s="18"/>
      <c r="H19" s="18"/>
      <c r="I19" s="18"/>
    </row>
    <row r="20" spans="1:9" ht="15.75" thickBot="1" x14ac:dyDescent="0.3">
      <c r="A20" s="15" t="s">
        <v>8</v>
      </c>
      <c r="B20" s="13"/>
      <c r="C20" s="20"/>
      <c r="D20" s="20"/>
      <c r="E20" s="20"/>
      <c r="F20" s="20"/>
      <c r="G20" s="20"/>
      <c r="H20" s="20"/>
      <c r="I20" s="20"/>
    </row>
    <row r="21" spans="1:9" ht="15.75" thickBot="1" x14ac:dyDescent="0.3">
      <c r="A21" s="16" t="s">
        <v>6</v>
      </c>
      <c r="B21" s="17">
        <f>SUM(B19+B20)</f>
        <v>0</v>
      </c>
      <c r="C21" s="19"/>
      <c r="D21" s="19">
        <f>SUM(D11:D20)</f>
        <v>0</v>
      </c>
      <c r="E21" s="19"/>
      <c r="F21" s="19"/>
      <c r="G21" s="19"/>
      <c r="H21" s="19"/>
      <c r="I21" s="19"/>
    </row>
    <row r="22" spans="1:9" x14ac:dyDescent="0.25">
      <c r="A22" t="s">
        <v>92</v>
      </c>
      <c r="B22" t="s">
        <v>93</v>
      </c>
      <c r="C22" t="s">
        <v>94</v>
      </c>
    </row>
    <row r="24" spans="1:9" x14ac:dyDescent="0.25">
      <c r="A24" s="48">
        <v>42206</v>
      </c>
      <c r="B24" t="s">
        <v>97</v>
      </c>
      <c r="C24" s="71">
        <v>75370</v>
      </c>
      <c r="D24" s="9" t="s">
        <v>106</v>
      </c>
    </row>
    <row r="25" spans="1:9" x14ac:dyDescent="0.25">
      <c r="A25" s="48">
        <v>42244</v>
      </c>
      <c r="B25" t="s">
        <v>98</v>
      </c>
      <c r="C25" s="71">
        <v>55000</v>
      </c>
      <c r="D25" s="72">
        <v>43025</v>
      </c>
      <c r="E25" t="s">
        <v>98</v>
      </c>
      <c r="F25" s="43" t="s">
        <v>99</v>
      </c>
      <c r="G25" s="71">
        <v>67100</v>
      </c>
    </row>
    <row r="26" spans="1:9" x14ac:dyDescent="0.25">
      <c r="A26" s="48">
        <v>42244</v>
      </c>
      <c r="B26" t="s">
        <v>98</v>
      </c>
      <c r="C26" s="71">
        <v>38000</v>
      </c>
    </row>
    <row r="27" spans="1:9" x14ac:dyDescent="0.25">
      <c r="A27" s="48">
        <v>42360</v>
      </c>
      <c r="B27" t="s">
        <v>96</v>
      </c>
      <c r="C27" s="71">
        <v>91000</v>
      </c>
    </row>
    <row r="28" spans="1:9" x14ac:dyDescent="0.25">
      <c r="A28" s="48">
        <v>42656</v>
      </c>
      <c r="B28" t="s">
        <v>107</v>
      </c>
      <c r="C28" s="71">
        <v>65903.289999999994</v>
      </c>
    </row>
    <row r="29" spans="1:9" x14ac:dyDescent="0.25">
      <c r="A29" s="48">
        <v>42716</v>
      </c>
      <c r="B29" t="s">
        <v>100</v>
      </c>
      <c r="C29" s="71">
        <v>40000</v>
      </c>
    </row>
    <row r="30" spans="1:9" x14ac:dyDescent="0.25">
      <c r="A30" s="48">
        <v>42717</v>
      </c>
      <c r="B30" t="s">
        <v>101</v>
      </c>
      <c r="C30" s="71">
        <v>52650</v>
      </c>
    </row>
    <row r="31" spans="1:9" x14ac:dyDescent="0.25">
      <c r="A31" s="48">
        <v>42779</v>
      </c>
      <c r="B31" t="s">
        <v>107</v>
      </c>
      <c r="C31" s="71">
        <v>80834.210000000006</v>
      </c>
    </row>
    <row r="32" spans="1:9" x14ac:dyDescent="0.25">
      <c r="A32" s="48">
        <v>43031</v>
      </c>
      <c r="B32" t="s">
        <v>95</v>
      </c>
      <c r="C32" s="71">
        <v>100000</v>
      </c>
    </row>
    <row r="33" spans="3:3" x14ac:dyDescent="0.25">
      <c r="C33" s="71"/>
    </row>
    <row r="34" spans="3:3" x14ac:dyDescent="0.25">
      <c r="C34" s="71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abSelected="1" topLeftCell="A13" zoomScale="70" zoomScaleNormal="70" workbookViewId="0">
      <selection activeCell="A21" sqref="A21"/>
    </sheetView>
  </sheetViews>
  <sheetFormatPr defaultRowHeight="15" x14ac:dyDescent="0.25"/>
  <cols>
    <col min="1" max="1" width="27.5703125" bestFit="1" customWidth="1"/>
    <col min="2" max="2" width="14.5703125" customWidth="1"/>
    <col min="3" max="3" width="18.28515625" customWidth="1"/>
    <col min="4" max="4" width="27.5703125" bestFit="1" customWidth="1"/>
    <col min="5" max="5" width="14.5703125" customWidth="1"/>
    <col min="6" max="6" width="15.7109375" bestFit="1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21" t="s">
        <v>18</v>
      </c>
      <c r="B1" s="63"/>
      <c r="C1" s="64"/>
    </row>
    <row r="2" spans="1:18" x14ac:dyDescent="0.25">
      <c r="L2" s="31"/>
    </row>
    <row r="3" spans="1:18" ht="20.25" customHeight="1" x14ac:dyDescent="0.25">
      <c r="A3" s="21" t="s">
        <v>9</v>
      </c>
      <c r="B3" s="69" t="str">
        <f>'Data Capture'!B7</f>
        <v>Geoffrey Jones</v>
      </c>
      <c r="C3" s="70"/>
      <c r="D3" s="21" t="s">
        <v>9</v>
      </c>
      <c r="E3" s="73" t="str">
        <f>'Data Capture'!C7</f>
        <v>Lisa Jones</v>
      </c>
      <c r="F3" s="74"/>
      <c r="G3" s="21" t="s">
        <v>9</v>
      </c>
      <c r="H3" s="69" t="s">
        <v>14</v>
      </c>
      <c r="I3" s="70"/>
      <c r="J3" s="21" t="s">
        <v>9</v>
      </c>
      <c r="K3" s="69" t="s">
        <v>14</v>
      </c>
      <c r="L3" s="70"/>
      <c r="M3" s="21" t="s">
        <v>9</v>
      </c>
      <c r="N3" s="69" t="s">
        <v>14</v>
      </c>
      <c r="O3" s="70"/>
      <c r="P3" s="21" t="s">
        <v>9</v>
      </c>
      <c r="Q3" s="69" t="s">
        <v>14</v>
      </c>
      <c r="R3" s="70"/>
    </row>
    <row r="4" spans="1:18" ht="20.25" customHeight="1" x14ac:dyDescent="0.25">
      <c r="A4" s="21" t="s">
        <v>102</v>
      </c>
      <c r="D4" s="21" t="s">
        <v>102</v>
      </c>
      <c r="E4" s="75" t="s">
        <v>103</v>
      </c>
      <c r="F4" s="75"/>
    </row>
    <row r="5" spans="1:18" ht="20.25" customHeight="1" x14ac:dyDescent="0.25">
      <c r="A5" t="s">
        <v>10</v>
      </c>
      <c r="B5" s="25" t="s">
        <v>4</v>
      </c>
      <c r="C5" s="26" t="s">
        <v>11</v>
      </c>
      <c r="D5" t="s">
        <v>10</v>
      </c>
      <c r="E5" s="25" t="s">
        <v>4</v>
      </c>
      <c r="F5" s="26" t="s">
        <v>11</v>
      </c>
      <c r="G5" t="s">
        <v>10</v>
      </c>
      <c r="H5" s="25" t="s">
        <v>4</v>
      </c>
      <c r="I5" s="26" t="s">
        <v>11</v>
      </c>
      <c r="J5" t="s">
        <v>10</v>
      </c>
      <c r="K5" s="25" t="s">
        <v>4</v>
      </c>
      <c r="L5" s="26" t="s">
        <v>11</v>
      </c>
      <c r="M5" t="s">
        <v>10</v>
      </c>
      <c r="N5" s="25" t="s">
        <v>4</v>
      </c>
      <c r="O5" s="26" t="s">
        <v>11</v>
      </c>
      <c r="P5" t="s">
        <v>10</v>
      </c>
      <c r="Q5" s="25" t="s">
        <v>4</v>
      </c>
      <c r="R5" s="26" t="s">
        <v>11</v>
      </c>
    </row>
    <row r="6" spans="1:18" ht="20.25" customHeight="1" x14ac:dyDescent="0.25">
      <c r="A6" t="s">
        <v>84</v>
      </c>
      <c r="B6" s="33">
        <v>42195</v>
      </c>
      <c r="C6" s="30">
        <v>40596.199999999997</v>
      </c>
      <c r="D6" t="s">
        <v>85</v>
      </c>
      <c r="E6" s="33">
        <v>42193</v>
      </c>
      <c r="F6" s="30">
        <v>46549.41</v>
      </c>
      <c r="H6" s="29"/>
      <c r="I6" s="30"/>
      <c r="K6" s="29"/>
      <c r="L6" s="30"/>
      <c r="N6" s="29"/>
      <c r="O6" s="30"/>
      <c r="Q6" s="29"/>
      <c r="R6" s="30"/>
    </row>
    <row r="7" spans="1:18" ht="20.25" customHeight="1" x14ac:dyDescent="0.25">
      <c r="A7" t="s">
        <v>88</v>
      </c>
      <c r="B7" s="33">
        <v>42613</v>
      </c>
      <c r="C7" s="30">
        <v>61939.55</v>
      </c>
      <c r="D7" t="s">
        <v>86</v>
      </c>
      <c r="E7" s="33">
        <v>42199</v>
      </c>
      <c r="F7" s="30">
        <v>68883.06</v>
      </c>
      <c r="H7" s="29"/>
      <c r="I7" s="30"/>
      <c r="K7" s="29"/>
      <c r="L7" s="30"/>
      <c r="N7" s="29"/>
      <c r="O7" s="30"/>
      <c r="Q7" s="29"/>
      <c r="R7" s="30"/>
    </row>
    <row r="8" spans="1:18" ht="20.25" customHeight="1" x14ac:dyDescent="0.25">
      <c r="A8" t="s">
        <v>90</v>
      </c>
      <c r="B8" s="33">
        <v>42741</v>
      </c>
      <c r="C8" s="30">
        <v>1005304.02</v>
      </c>
      <c r="D8" t="s">
        <v>87</v>
      </c>
      <c r="E8" s="33">
        <v>42207</v>
      </c>
      <c r="F8" s="30">
        <v>114141.6</v>
      </c>
      <c r="H8" s="29"/>
      <c r="I8" s="30"/>
      <c r="K8" s="29"/>
      <c r="L8" s="30"/>
      <c r="N8" s="29"/>
      <c r="O8" s="30"/>
      <c r="Q8" s="29"/>
      <c r="R8" s="30"/>
    </row>
    <row r="9" spans="1:18" ht="20.25" customHeight="1" x14ac:dyDescent="0.25">
      <c r="B9" s="29"/>
      <c r="C9" s="30"/>
      <c r="D9" t="s">
        <v>89</v>
      </c>
      <c r="E9" s="33">
        <v>42705</v>
      </c>
      <c r="F9" s="30">
        <v>153230.12</v>
      </c>
      <c r="H9" s="29"/>
      <c r="I9" s="30"/>
      <c r="K9" s="29"/>
      <c r="L9" s="30"/>
      <c r="N9" s="29"/>
      <c r="O9" s="30"/>
      <c r="Q9" s="29"/>
      <c r="R9" s="30"/>
    </row>
    <row r="10" spans="1:18" ht="20.25" customHeight="1" x14ac:dyDescent="0.25">
      <c r="B10" s="29"/>
      <c r="C10" s="30"/>
      <c r="D10" t="s">
        <v>91</v>
      </c>
      <c r="E10" s="29"/>
      <c r="F10" s="30"/>
      <c r="H10" s="29"/>
      <c r="I10" s="30"/>
      <c r="K10" s="29"/>
      <c r="L10" s="30"/>
      <c r="N10" s="29"/>
      <c r="O10" s="30"/>
      <c r="Q10" s="29"/>
      <c r="R10" s="30"/>
    </row>
    <row r="11" spans="1:18" ht="20.25" customHeight="1" x14ac:dyDescent="0.25">
      <c r="B11" s="29"/>
      <c r="C11" s="30"/>
      <c r="E11" s="29"/>
      <c r="F11" s="30"/>
      <c r="H11" s="29"/>
      <c r="I11" s="30"/>
      <c r="K11" s="29"/>
      <c r="L11" s="30"/>
      <c r="N11" s="29"/>
      <c r="O11" s="30"/>
      <c r="Q11" s="29"/>
      <c r="R11" s="30"/>
    </row>
    <row r="12" spans="1:18" ht="20.25" customHeight="1" x14ac:dyDescent="0.25">
      <c r="B12" s="29"/>
      <c r="C12" s="30"/>
      <c r="E12" s="29"/>
      <c r="F12" s="30"/>
      <c r="H12" s="29"/>
      <c r="I12" s="30"/>
      <c r="K12" s="29"/>
      <c r="L12" s="30"/>
      <c r="N12" s="29"/>
      <c r="O12" s="30"/>
      <c r="Q12" s="29"/>
      <c r="R12" s="30"/>
    </row>
    <row r="13" spans="1:18" ht="20.25" customHeight="1" x14ac:dyDescent="0.25">
      <c r="B13" s="29"/>
      <c r="C13" s="30"/>
      <c r="E13" s="29"/>
      <c r="F13" s="30"/>
      <c r="H13" s="29"/>
      <c r="I13" s="30"/>
      <c r="K13" s="29"/>
      <c r="L13" s="30"/>
      <c r="N13" s="29"/>
      <c r="O13" s="30"/>
      <c r="Q13" s="29"/>
      <c r="R13" s="30"/>
    </row>
    <row r="14" spans="1:18" ht="20.25" customHeight="1" x14ac:dyDescent="0.25">
      <c r="B14" s="29"/>
      <c r="C14" s="30"/>
      <c r="E14" s="29"/>
      <c r="F14" s="30"/>
      <c r="H14" s="29"/>
      <c r="I14" s="30"/>
      <c r="K14" s="29"/>
      <c r="L14" s="30"/>
      <c r="N14" s="29"/>
      <c r="O14" s="30"/>
      <c r="Q14" s="29"/>
      <c r="R14" s="30"/>
    </row>
    <row r="15" spans="1:18" ht="20.25" customHeight="1" x14ac:dyDescent="0.25">
      <c r="B15" s="29"/>
      <c r="C15" s="30"/>
      <c r="E15" s="29"/>
      <c r="F15" s="30"/>
      <c r="H15" s="29"/>
      <c r="I15" s="30"/>
      <c r="K15" s="29"/>
      <c r="L15" s="30"/>
      <c r="N15" s="29"/>
      <c r="O15" s="30"/>
      <c r="Q15" s="29"/>
      <c r="R15" s="30"/>
    </row>
    <row r="16" spans="1:18" ht="20.25" customHeight="1" x14ac:dyDescent="0.25">
      <c r="B16" s="29"/>
      <c r="C16" s="30"/>
      <c r="E16" s="29"/>
      <c r="F16" s="30"/>
      <c r="H16" s="29"/>
      <c r="I16" s="30"/>
      <c r="K16" s="29"/>
      <c r="L16" s="30"/>
      <c r="N16" s="29"/>
      <c r="O16" s="30"/>
      <c r="Q16" s="29"/>
      <c r="R16" s="30"/>
    </row>
    <row r="17" spans="1:18" ht="20.25" customHeight="1" x14ac:dyDescent="0.25">
      <c r="B17" s="29"/>
      <c r="C17" s="30"/>
      <c r="E17" s="29"/>
      <c r="F17" s="30"/>
      <c r="H17" s="29"/>
      <c r="I17" s="30"/>
      <c r="K17" s="29"/>
      <c r="L17" s="30"/>
      <c r="N17" s="29"/>
      <c r="O17" s="30"/>
      <c r="Q17" s="29"/>
      <c r="R17" s="30"/>
    </row>
    <row r="18" spans="1:18" ht="20.25" customHeight="1" x14ac:dyDescent="0.25">
      <c r="B18" s="29"/>
      <c r="C18" s="30"/>
      <c r="E18" s="29"/>
      <c r="F18" s="30"/>
      <c r="H18" s="29"/>
      <c r="I18" s="30"/>
      <c r="K18" s="29"/>
      <c r="L18" s="30"/>
      <c r="N18" s="29"/>
      <c r="O18" s="30"/>
      <c r="Q18" s="29"/>
      <c r="R18" s="30"/>
    </row>
    <row r="19" spans="1:18" ht="20.25" customHeight="1" x14ac:dyDescent="0.25">
      <c r="B19" s="29"/>
      <c r="C19" s="30"/>
      <c r="E19" s="29"/>
      <c r="F19" s="30"/>
      <c r="H19" s="29"/>
      <c r="I19" s="30"/>
      <c r="K19" s="29"/>
      <c r="L19" s="30"/>
      <c r="N19" s="29"/>
      <c r="O19" s="30"/>
      <c r="Q19" s="29"/>
      <c r="R19" s="30"/>
    </row>
    <row r="20" spans="1:18" ht="20.25" customHeight="1" x14ac:dyDescent="0.25">
      <c r="B20" s="29"/>
      <c r="C20" s="30"/>
      <c r="E20" s="29"/>
      <c r="F20" s="30"/>
      <c r="H20" s="29"/>
      <c r="I20" s="30"/>
      <c r="K20" s="29"/>
      <c r="L20" s="30"/>
      <c r="N20" s="29"/>
      <c r="O20" s="30"/>
      <c r="Q20" s="29"/>
      <c r="R20" s="30"/>
    </row>
    <row r="21" spans="1:18" ht="20.25" customHeight="1" x14ac:dyDescent="0.25">
      <c r="B21" s="29"/>
      <c r="C21" s="30"/>
      <c r="E21" s="29"/>
      <c r="F21" s="30"/>
      <c r="H21" s="29"/>
      <c r="I21" s="30"/>
      <c r="K21" s="29"/>
      <c r="L21" s="30"/>
      <c r="N21" s="29"/>
      <c r="O21" s="30"/>
      <c r="Q21" s="29"/>
      <c r="R21" s="30"/>
    </row>
    <row r="22" spans="1:18" ht="20.25" customHeight="1" x14ac:dyDescent="0.25">
      <c r="B22" s="29"/>
      <c r="C22" s="30"/>
      <c r="E22" s="29"/>
      <c r="F22" s="30"/>
      <c r="H22" s="29"/>
      <c r="I22" s="30"/>
      <c r="K22" s="29"/>
      <c r="L22" s="30"/>
      <c r="N22" s="29"/>
      <c r="O22" s="30"/>
      <c r="Q22" s="29"/>
      <c r="R22" s="30"/>
    </row>
    <row r="23" spans="1:18" ht="20.25" customHeight="1" x14ac:dyDescent="0.25">
      <c r="B23" s="29"/>
      <c r="C23" s="30"/>
      <c r="E23" s="29"/>
      <c r="F23" s="30"/>
      <c r="H23" s="29"/>
      <c r="I23" s="30"/>
      <c r="K23" s="29"/>
      <c r="L23" s="30"/>
      <c r="N23" s="29"/>
      <c r="O23" s="30"/>
      <c r="Q23" s="29"/>
      <c r="R23" s="30"/>
    </row>
    <row r="24" spans="1:18" ht="20.25" customHeight="1" x14ac:dyDescent="0.25">
      <c r="C24" s="22"/>
      <c r="F24" s="22"/>
      <c r="I24" s="22"/>
      <c r="L24" s="22"/>
      <c r="O24" s="22"/>
      <c r="R24" s="22"/>
    </row>
    <row r="25" spans="1:18" ht="20.25" customHeight="1" x14ac:dyDescent="0.25">
      <c r="B25" s="21" t="s">
        <v>12</v>
      </c>
      <c r="C25" s="24">
        <f>SUM(C6:C23)</f>
        <v>1107839.77</v>
      </c>
      <c r="E25" s="21" t="s">
        <v>12</v>
      </c>
      <c r="F25" s="24">
        <f>SUM(F6:F23)</f>
        <v>382804.19</v>
      </c>
      <c r="H25" s="21" t="s">
        <v>12</v>
      </c>
      <c r="I25" s="24">
        <f>SUM(I6:I23)</f>
        <v>0</v>
      </c>
      <c r="K25" s="21" t="s">
        <v>12</v>
      </c>
      <c r="L25" s="24">
        <f>SUM(L6:L23)</f>
        <v>0</v>
      </c>
      <c r="N25" s="21" t="s">
        <v>12</v>
      </c>
      <c r="O25" s="24">
        <f>SUM(O6:O23)</f>
        <v>0</v>
      </c>
      <c r="Q25" s="21" t="s">
        <v>12</v>
      </c>
      <c r="R25" s="24">
        <f>SUM(R6:R23)</f>
        <v>0</v>
      </c>
    </row>
    <row r="26" spans="1:18" ht="20.25" customHeight="1" x14ac:dyDescent="0.25"/>
    <row r="29" spans="1:18" ht="18.75" customHeight="1" x14ac:dyDescent="0.25">
      <c r="B29" s="67" t="s">
        <v>15</v>
      </c>
      <c r="C29" s="67"/>
    </row>
    <row r="30" spans="1:18" ht="18.75" customHeight="1" x14ac:dyDescent="0.25"/>
    <row r="31" spans="1:18" ht="18.75" customHeight="1" x14ac:dyDescent="0.25"/>
    <row r="32" spans="1:18" ht="23.25" customHeight="1" x14ac:dyDescent="0.25">
      <c r="A32" s="21" t="s">
        <v>9</v>
      </c>
      <c r="B32" s="65" t="str">
        <f>B3</f>
        <v>Geoffrey Jones</v>
      </c>
      <c r="C32" s="65"/>
      <c r="D32" s="28" t="str">
        <f>E3</f>
        <v>Lisa Jones</v>
      </c>
      <c r="E32" s="65" t="str">
        <f>H3</f>
        <v>N/A</v>
      </c>
      <c r="F32" s="65"/>
      <c r="G32" s="28" t="str">
        <f>K3</f>
        <v>N/A</v>
      </c>
      <c r="H32" s="65" t="str">
        <f>N3</f>
        <v>N/A</v>
      </c>
      <c r="I32" s="65"/>
      <c r="J32" s="28" t="str">
        <f>Q3</f>
        <v>N/A</v>
      </c>
      <c r="K32" s="23"/>
    </row>
    <row r="33" spans="1:11" ht="23.25" customHeight="1" x14ac:dyDescent="0.25">
      <c r="A33" s="21" t="s">
        <v>104</v>
      </c>
      <c r="B33" s="78">
        <v>23273</v>
      </c>
      <c r="C33" s="77"/>
      <c r="D33" s="79">
        <v>22935</v>
      </c>
      <c r="E33" s="60"/>
      <c r="F33" s="60"/>
      <c r="G33" s="60"/>
      <c r="H33" s="60"/>
      <c r="I33" s="60"/>
      <c r="J33" s="60"/>
      <c r="K33" s="23"/>
    </row>
    <row r="34" spans="1:11" ht="23.25" customHeight="1" x14ac:dyDescent="0.25">
      <c r="A34" s="21" t="s">
        <v>105</v>
      </c>
      <c r="B34" s="76" t="s">
        <v>108</v>
      </c>
      <c r="C34" s="77"/>
      <c r="D34" s="60" t="s">
        <v>103</v>
      </c>
      <c r="E34" s="60"/>
      <c r="F34" s="60"/>
      <c r="G34" s="60"/>
      <c r="H34" s="60"/>
      <c r="I34" s="60"/>
      <c r="J34" s="60"/>
      <c r="K34" s="23"/>
    </row>
    <row r="35" spans="1:11" ht="23.25" customHeight="1" x14ac:dyDescent="0.25">
      <c r="A35" s="21" t="s">
        <v>13</v>
      </c>
      <c r="B35" s="68">
        <f>C25/(C25+F25+I25+L25+O25+R25)</f>
        <v>0.74319542407698758</v>
      </c>
      <c r="C35" s="68"/>
      <c r="D35" s="61">
        <f>F25/(C25+F25+I25+L25+O25+R25)</f>
        <v>0.25680457592301248</v>
      </c>
      <c r="E35" s="68">
        <f>I25/(C25+F25+I25+L25+O25+R25)</f>
        <v>0</v>
      </c>
      <c r="F35" s="68"/>
      <c r="G35" s="27">
        <f>L25/(C25+F25+I25+L25+O25+R25)</f>
        <v>0</v>
      </c>
      <c r="H35" s="68">
        <f>O25/(C25+F25+I25+L25+O25+R25)</f>
        <v>0</v>
      </c>
      <c r="I35" s="68"/>
      <c r="J35" s="27">
        <f>R25/(C25+F25+I25+L25+O25+R25)</f>
        <v>0</v>
      </c>
    </row>
    <row r="36" spans="1:11" ht="23.25" customHeight="1" x14ac:dyDescent="0.25"/>
    <row r="37" spans="1:11" ht="23.25" customHeight="1" x14ac:dyDescent="0.25"/>
    <row r="38" spans="1:11" ht="23.25" customHeight="1" x14ac:dyDescent="0.25">
      <c r="B38" s="67" t="s">
        <v>16</v>
      </c>
      <c r="C38" s="67"/>
      <c r="D38" s="32"/>
    </row>
    <row r="39" spans="1:11" ht="23.25" customHeight="1" x14ac:dyDescent="0.25"/>
    <row r="40" spans="1:11" ht="23.25" customHeight="1" x14ac:dyDescent="0.25">
      <c r="A40" s="21" t="s">
        <v>9</v>
      </c>
      <c r="B40" s="65" t="str">
        <f>B3</f>
        <v>Geoffrey Jones</v>
      </c>
      <c r="C40" s="65"/>
      <c r="D40" s="28" t="str">
        <f>E3</f>
        <v>Lisa Jones</v>
      </c>
      <c r="E40" s="65" t="str">
        <f>H3</f>
        <v>N/A</v>
      </c>
      <c r="F40" s="65"/>
      <c r="G40" s="28" t="str">
        <f>K3</f>
        <v>N/A</v>
      </c>
      <c r="H40" s="65" t="str">
        <f>N3</f>
        <v>N/A</v>
      </c>
      <c r="I40" s="65"/>
      <c r="J40" s="28" t="str">
        <f>Q3</f>
        <v>N/A</v>
      </c>
    </row>
    <row r="41" spans="1:11" ht="23.25" customHeight="1" x14ac:dyDescent="0.25">
      <c r="A41" s="21" t="s">
        <v>17</v>
      </c>
      <c r="B41" s="66">
        <f>B35*D38</f>
        <v>0</v>
      </c>
      <c r="C41" s="66"/>
      <c r="D41" s="34">
        <f>D38*D35</f>
        <v>0</v>
      </c>
      <c r="E41" s="66">
        <f>E35*D38</f>
        <v>0</v>
      </c>
      <c r="F41" s="66"/>
      <c r="G41" s="34">
        <f>G35*D38</f>
        <v>0</v>
      </c>
      <c r="H41" s="66">
        <f>H35*D38</f>
        <v>0</v>
      </c>
      <c r="I41" s="66"/>
      <c r="J41" s="34">
        <f>J35*D38</f>
        <v>0</v>
      </c>
    </row>
    <row r="44" spans="1:11" x14ac:dyDescent="0.25">
      <c r="A44" t="s">
        <v>19</v>
      </c>
    </row>
  </sheetData>
  <mergeCells count="24">
    <mergeCell ref="B33:C33"/>
    <mergeCell ref="B34:C34"/>
    <mergeCell ref="Q3:R3"/>
    <mergeCell ref="B3:C3"/>
    <mergeCell ref="E3:F3"/>
    <mergeCell ref="H3:I3"/>
    <mergeCell ref="K3:L3"/>
    <mergeCell ref="N3:O3"/>
    <mergeCell ref="B1:C1"/>
    <mergeCell ref="H40:I40"/>
    <mergeCell ref="H41:I41"/>
    <mergeCell ref="B38:C38"/>
    <mergeCell ref="B29:C29"/>
    <mergeCell ref="B40:C40"/>
    <mergeCell ref="B41:C41"/>
    <mergeCell ref="E40:F40"/>
    <mergeCell ref="E41:F41"/>
    <mergeCell ref="B32:C32"/>
    <mergeCell ref="E32:F32"/>
    <mergeCell ref="H32:I32"/>
    <mergeCell ref="B35:C35"/>
    <mergeCell ref="E35:F35"/>
    <mergeCell ref="H35:I35"/>
    <mergeCell ref="E4:F4"/>
  </mergeCells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Capture</vt:lpstr>
      <vt:lpstr>Valuation</vt:lpstr>
      <vt:lpstr>Fund Split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Stacy</cp:lastModifiedBy>
  <cp:lastPrinted>2014-06-19T11:02:07Z</cp:lastPrinted>
  <dcterms:created xsi:type="dcterms:W3CDTF">2014-05-02T11:43:11Z</dcterms:created>
  <dcterms:modified xsi:type="dcterms:W3CDTF">2018-02-23T10:59:32Z</dcterms:modified>
</cp:coreProperties>
</file>