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D\Days Pension Fund\Scheme Reviews\"/>
    </mc:Choice>
  </mc:AlternateContent>
  <bookViews>
    <workbookView xWindow="120" yWindow="75" windowWidth="19020" windowHeight="12405" activeTab="2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0" i="1" l="1"/>
  <c r="E20" i="1"/>
  <c r="F20" i="1"/>
  <c r="G20" i="1"/>
  <c r="D21" i="1"/>
  <c r="E21" i="1"/>
  <c r="F21" i="1"/>
  <c r="G21" i="1"/>
  <c r="D22" i="1"/>
  <c r="E22" i="1"/>
  <c r="F22" i="1"/>
  <c r="G22" i="1"/>
  <c r="B22" i="1"/>
  <c r="B20" i="1"/>
  <c r="B21" i="1"/>
  <c r="I30" i="3"/>
  <c r="H30" i="3" l="1"/>
  <c r="I15" i="3" l="1"/>
  <c r="E15" i="1" l="1"/>
  <c r="E16" i="1"/>
  <c r="E17" i="1"/>
  <c r="E18" i="1"/>
  <c r="G30" i="3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 l="1"/>
  <c r="J46" i="2" s="1"/>
  <c r="D39" i="2"/>
  <c r="D46" i="2" s="1"/>
  <c r="B39" i="2"/>
  <c r="B46" i="2" s="1"/>
  <c r="H39" i="2"/>
  <c r="H46" i="2" s="1"/>
  <c r="E39" i="2"/>
  <c r="E46" i="2" s="1"/>
  <c r="G39" i="2"/>
  <c r="G46" i="2" s="1"/>
  <c r="B24" i="3"/>
  <c r="G38" i="2"/>
  <c r="E38" i="2"/>
  <c r="B17" i="3"/>
  <c r="B44" i="2"/>
  <c r="D44" i="2"/>
  <c r="B25" i="3" l="1"/>
</calcChain>
</file>

<file path=xl/sharedStrings.xml><?xml version="1.0" encoding="utf-8"?>
<sst xmlns="http://schemas.openxmlformats.org/spreadsheetml/2006/main" count="166" uniqueCount="86">
  <si>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</si>
  <si>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</si>
  <si>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</si>
  <si>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</si>
  <si>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</si>
  <si>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</si>
  <si>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</si>
  <si>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</si>
  <si>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</si>
  <si>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</si>
  <si>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</si>
  <si>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</si>
  <si>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</si>
  <si>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</si>
  <si>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</si>
  <si>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</si>
  <si>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</si>
  <si>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</si>
  <si>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</si>
  <si>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</si>
  <si>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</si>
  <si>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</si>
  <si>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</si>
  <si>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</si>
  <si>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</si>
  <si>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</si>
  <si>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</si>
  <si>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</si>
  <si>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</si>
  <si>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</si>
  <si>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</si>
  <si>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</si>
  <si>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</si>
  <si>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</si>
  <si>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</si>
  <si>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</si>
  <si>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</si>
  <si>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</si>
  <si>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</si>
  <si>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</si>
  <si>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</si>
  <si>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</si>
  <si>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</si>
  <si>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</si>
  <si>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</si>
  <si>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</si>
  <si>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</si>
  <si>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</si>
  <si>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</si>
  <si>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</si>
  <si>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</si>
  <si>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</si>
  <si>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</si>
  <si>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</si>
  <si>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</si>
  <si>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</si>
  <si>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</si>
  <si>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</si>
  <si>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</si>
  <si>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</si>
  <si>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</si>
  <si>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</si>
  <si>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</si>
  <si>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</si>
  <si>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</si>
  <si>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</si>
  <si>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</si>
  <si>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</si>
  <si>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</si>
  <si>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</si>
  <si>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</si>
  <si>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</si>
  <si>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</si>
  <si>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VAT - out</t>
  </si>
  <si>
    <t>solicitor</t>
  </si>
  <si>
    <t>PP fees</t>
  </si>
  <si>
    <t>property purchase</t>
  </si>
  <si>
    <t>Insurance - in</t>
  </si>
  <si>
    <t>Ashgar Ali Chaudry</t>
  </si>
  <si>
    <t>Shakila Ali</t>
  </si>
  <si>
    <t>Athar Rizwan Ali</t>
  </si>
  <si>
    <t>Mariam Ali</t>
  </si>
  <si>
    <t>Contributions</t>
  </si>
  <si>
    <t>PCLS</t>
  </si>
  <si>
    <t>Admin Fees</t>
  </si>
  <si>
    <t>D.O.B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</si>
</sst>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B8" sqref="B8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72</v>
      </c>
      <c r="G2" s="49" t="s">
        <v>73</v>
      </c>
      <c r="H2" t="s">
        <v>77</v>
      </c>
      <c r="J2" s="49" t="s">
        <v>41</v>
      </c>
      <c r="K2" s="49" t="s">
        <v>42</v>
      </c>
      <c r="L2" s="49" t="s">
        <v>40</v>
      </c>
      <c r="M2" s="49" t="s">
        <v>43</v>
      </c>
    </row>
    <row r="3" spans="1:13" x14ac:dyDescent="0.25">
      <c r="A3" s="13" t="s">
        <v>19</v>
      </c>
      <c r="B3" s="41" t="s">
        <v>71</v>
      </c>
      <c r="E3" s="44"/>
      <c r="F3" t="s">
        <v>47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71</v>
      </c>
      <c r="E4" s="44"/>
      <c r="F4" t="s">
        <v>48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/>
      <c r="E5" s="44"/>
      <c r="F5" t="s">
        <v>49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/>
      <c r="C6" t="s">
        <v>70</v>
      </c>
      <c r="D6" s="39" t="s">
        <v>67</v>
      </c>
      <c r="E6" s="44" t="s">
        <v>68</v>
      </c>
      <c r="F6" t="s">
        <v>50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 t="s">
        <v>78</v>
      </c>
      <c r="C7" t="s">
        <v>79</v>
      </c>
      <c r="D7" s="39" t="s">
        <v>80</v>
      </c>
      <c r="E7" s="44" t="s">
        <v>81</v>
      </c>
      <c r="F7" t="s">
        <v>51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52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53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54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0</v>
      </c>
      <c r="E11" s="44"/>
      <c r="F11" t="s">
        <v>55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56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57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58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0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G17" s="13" t="s">
        <v>35</v>
      </c>
      <c r="H17" s="13" t="s">
        <v>59</v>
      </c>
      <c r="I17" s="13" t="s">
        <v>76</v>
      </c>
    </row>
    <row r="18" spans="1:12" x14ac:dyDescent="0.25">
      <c r="A18" s="31" t="s">
        <v>29</v>
      </c>
      <c r="B18" s="32"/>
      <c r="F18" t="s">
        <v>47</v>
      </c>
      <c r="G18" s="39"/>
      <c r="H18" s="39"/>
      <c r="I18" s="39"/>
    </row>
    <row r="19" spans="1:12" x14ac:dyDescent="0.25">
      <c r="A19" s="33" t="s">
        <v>30</v>
      </c>
      <c r="B19" s="32">
        <v>0</v>
      </c>
      <c r="F19" t="s">
        <v>48</v>
      </c>
      <c r="G19" s="39"/>
      <c r="H19" s="39"/>
      <c r="I19" s="39"/>
    </row>
    <row r="20" spans="1:12" x14ac:dyDescent="0.25">
      <c r="A20" s="33" t="s">
        <v>31</v>
      </c>
      <c r="B20" s="32">
        <v>0</v>
      </c>
      <c r="E20" t="s">
        <v>75</v>
      </c>
      <c r="F20" t="s">
        <v>49</v>
      </c>
      <c r="G20" s="39"/>
      <c r="H20" s="39"/>
      <c r="I20" s="39"/>
    </row>
    <row r="21" spans="1:12" x14ac:dyDescent="0.25">
      <c r="A21" s="33" t="s">
        <v>32</v>
      </c>
      <c r="B21" s="32">
        <v>0</v>
      </c>
      <c r="F21" t="s">
        <v>50</v>
      </c>
      <c r="G21" s="39"/>
      <c r="H21" s="39"/>
      <c r="I21" s="39"/>
    </row>
    <row r="22" spans="1:12" x14ac:dyDescent="0.25">
      <c r="A22" s="33" t="s">
        <v>33</v>
      </c>
      <c r="B22" s="32">
        <v>0</v>
      </c>
      <c r="E22" t="s">
        <v>74</v>
      </c>
      <c r="F22" t="s">
        <v>51</v>
      </c>
      <c r="G22" s="39"/>
      <c r="H22" s="39"/>
      <c r="I22" s="39"/>
    </row>
    <row r="23" spans="1:12" x14ac:dyDescent="0.25">
      <c r="A23" s="33" t="s">
        <v>34</v>
      </c>
      <c r="B23" s="32">
        <v>0</v>
      </c>
      <c r="D23" s="40"/>
      <c r="E23" s="34" t="s">
        <v>75</v>
      </c>
      <c r="F23" t="s">
        <v>52</v>
      </c>
      <c r="G23" s="39"/>
      <c r="H23" s="39"/>
      <c r="I23" s="39"/>
    </row>
    <row r="24" spans="1:12" ht="15.75" thickBot="1" x14ac:dyDescent="0.3">
      <c r="A24" s="33" t="s">
        <v>36</v>
      </c>
      <c r="B24" s="35">
        <f>G30+G15+H15</f>
        <v>0</v>
      </c>
      <c r="D24" s="40"/>
      <c r="E24" s="37"/>
      <c r="F24" t="s">
        <v>53</v>
      </c>
      <c r="G24" s="39"/>
      <c r="H24" s="39"/>
      <c r="I24" s="39"/>
    </row>
    <row r="25" spans="1:12" ht="15.75" thickTop="1" x14ac:dyDescent="0.25">
      <c r="B25" s="32">
        <f>SUM(B11,B12,B13,B14,B15,B16,B17,B19,B20,B22,B21,B23,B24)</f>
        <v>0</v>
      </c>
      <c r="C25" s="36"/>
      <c r="D25" s="40"/>
      <c r="E25" s="38" t="s">
        <v>74</v>
      </c>
      <c r="F25" t="s">
        <v>54</v>
      </c>
      <c r="G25" s="39"/>
      <c r="H25" s="39"/>
      <c r="I25" s="39"/>
    </row>
    <row r="26" spans="1:12" x14ac:dyDescent="0.25">
      <c r="B26" s="8"/>
      <c r="D26" s="40"/>
      <c r="E26" s="38" t="s">
        <v>75</v>
      </c>
      <c r="F26" t="s">
        <v>55</v>
      </c>
      <c r="G26" s="39"/>
      <c r="H26" s="39"/>
      <c r="I26" s="39"/>
    </row>
    <row r="27" spans="1:12" x14ac:dyDescent="0.25">
      <c r="D27" s="40"/>
      <c r="E27" s="38" t="s">
        <v>74</v>
      </c>
      <c r="F27" t="s">
        <v>56</v>
      </c>
      <c r="G27" s="39"/>
      <c r="H27" s="39"/>
      <c r="I27" s="39"/>
    </row>
    <row r="28" spans="1:12" x14ac:dyDescent="0.25">
      <c r="A28" t="s">
        <v>37</v>
      </c>
      <c r="B28" s="6">
        <f>Valuation!B23</f>
        <v>0</v>
      </c>
      <c r="D28" s="40"/>
      <c r="E28" s="38"/>
      <c r="F28" t="s">
        <v>57</v>
      </c>
      <c r="G28" s="39"/>
      <c r="H28" s="39"/>
      <c r="I28" s="39"/>
    </row>
    <row r="29" spans="1:12" x14ac:dyDescent="0.25">
      <c r="D29" s="40"/>
      <c r="E29" t="s">
        <v>75</v>
      </c>
      <c r="F29" t="s">
        <v>58</v>
      </c>
      <c r="G29" s="39"/>
      <c r="H29" s="39"/>
      <c r="I29" s="61"/>
    </row>
    <row r="30" spans="1:12" x14ac:dyDescent="0.25">
      <c r="B30" t="str">
        <f>B3</f>
        <v>RSA</v>
      </c>
      <c r="F30" s="13" t="s">
        <v>69</v>
      </c>
      <c r="G30" s="61">
        <f>SUM(G18:G29)</f>
        <v>0</v>
      </c>
      <c r="H30" s="61">
        <f>SUM(H18:H29)</f>
        <v>0</v>
      </c>
      <c r="I30" s="48">
        <f>SUM(I18:I29)</f>
        <v>0</v>
      </c>
      <c r="J30" s="13"/>
      <c r="K30" s="13"/>
      <c r="L30" s="13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workbookViewId="0">
      <selection activeCell="B12" sqref="B12"/>
    </sheetView>
  </sheetViews>
  <sheetFormatPr defaultRowHeight="15" x14ac:dyDescent="0.25"/>
  <cols>
    <col min="1" max="1" width="19.140625" customWidth="1"/>
    <col min="2" max="2" width="37.42578125" bestFit="1" customWidth="1"/>
    <col min="3" max="3" width="24.5703125" bestFit="1" customWidth="1"/>
    <col min="4" max="4" width="21.7109375" style="8" bestFit="1" customWidth="1"/>
    <col min="5" max="6" width="11.5703125" bestFit="1" customWidth="1"/>
    <col min="7" max="7" width="9" bestFit="1" customWidth="1"/>
    <col min="8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>
        <f>'Data Capture'!B5</f>
        <v>0</v>
      </c>
    </row>
    <row r="5" spans="1:19" x14ac:dyDescent="0.25">
      <c r="A5" s="2" t="s">
        <v>2</v>
      </c>
      <c r="B5" s="2" t="str">
        <f>'Data Capture'!B7:E7</f>
        <v>Ashgar Ali Chaudry</v>
      </c>
    </row>
    <row r="6" spans="1:19" x14ac:dyDescent="0.25">
      <c r="A6" s="2" t="s">
        <v>3</v>
      </c>
      <c r="B6" s="29">
        <f>'Data Capture'!B6</f>
        <v>0</v>
      </c>
    </row>
    <row r="7" spans="1:19" x14ac:dyDescent="0.25">
      <c r="A7" s="2" t="s">
        <v>4</v>
      </c>
      <c r="B7" s="28">
        <f>'Data Capture'!B8</f>
        <v>42830</v>
      </c>
    </row>
    <row r="8" spans="1:19" x14ac:dyDescent="0.25">
      <c r="B8" s="27"/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8">
        <v>42830</v>
      </c>
      <c r="B11" s="6"/>
      <c r="C11" s="56"/>
      <c r="D11" s="57"/>
      <c r="E11" s="62"/>
      <c r="F11" s="62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19" x14ac:dyDescent="0.25">
      <c r="A12" s="28">
        <v>42830</v>
      </c>
      <c r="B12" s="7"/>
      <c r="C12" s="3"/>
      <c r="D12" s="58"/>
      <c r="E12" s="62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19" x14ac:dyDescent="0.25">
      <c r="A13" s="28">
        <v>42830</v>
      </c>
      <c r="B13" s="7"/>
      <c r="C13" s="3"/>
      <c r="D13" s="58"/>
      <c r="E13" s="62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x14ac:dyDescent="0.25">
      <c r="A14" s="28">
        <v>42830</v>
      </c>
      <c r="B14" s="7"/>
      <c r="C14" s="3"/>
      <c r="D14" s="58"/>
      <c r="E14" s="62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x14ac:dyDescent="0.25">
      <c r="A15" s="28">
        <v>42830</v>
      </c>
      <c r="B15" s="7"/>
      <c r="C15" s="3"/>
      <c r="D15" s="58"/>
      <c r="E15" s="62">
        <f t="shared" ref="E15:E18" si="0">SUM(H15:S15)</f>
        <v>0</v>
      </c>
      <c r="F15" s="64"/>
      <c r="G15" s="64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x14ac:dyDescent="0.25">
      <c r="A16" s="28">
        <v>42830</v>
      </c>
      <c r="B16" s="7"/>
      <c r="C16" s="3"/>
      <c r="D16" s="58"/>
      <c r="E16" s="62">
        <f t="shared" si="0"/>
        <v>0</v>
      </c>
      <c r="F16" s="64"/>
      <c r="G16" s="6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x14ac:dyDescent="0.25">
      <c r="A17" s="28">
        <v>42830</v>
      </c>
      <c r="B17" s="7"/>
      <c r="C17" s="3"/>
      <c r="D17" s="58"/>
      <c r="E17" s="62">
        <f t="shared" si="0"/>
        <v>0</v>
      </c>
      <c r="F17" s="64"/>
      <c r="G17" s="64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x14ac:dyDescent="0.25">
      <c r="A18" s="28">
        <v>42830</v>
      </c>
      <c r="B18" s="7"/>
      <c r="C18" s="3"/>
      <c r="D18" s="58"/>
      <c r="E18" s="62">
        <f t="shared" si="0"/>
        <v>0</v>
      </c>
      <c r="F18" s="64"/>
      <c r="G18" s="64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ht="15.75" thickBot="1" x14ac:dyDescent="0.3">
      <c r="A19" s="28">
        <v>42830</v>
      </c>
      <c r="B19" s="9"/>
      <c r="C19" s="10"/>
      <c r="D19" s="59"/>
      <c r="E19" s="65"/>
      <c r="F19" s="65"/>
      <c r="G19" s="65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x14ac:dyDescent="0.25">
      <c r="A20" s="53" t="s">
        <v>62</v>
      </c>
      <c r="B20" s="54">
        <f>B12</f>
        <v>0</v>
      </c>
      <c r="C20" s="54"/>
      <c r="D20" s="54">
        <f t="shared" ref="D20:G20" si="1">D12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x14ac:dyDescent="0.25">
      <c r="A21" s="55" t="s">
        <v>63</v>
      </c>
      <c r="B21" s="51">
        <f>B13</f>
        <v>0</v>
      </c>
      <c r="C21" s="51"/>
      <c r="D21" s="51">
        <f t="shared" ref="D21:G21" si="2">D13</f>
        <v>0</v>
      </c>
      <c r="E21" s="51">
        <f t="shared" si="2"/>
        <v>0</v>
      </c>
      <c r="F21" s="51">
        <f t="shared" si="2"/>
        <v>0</v>
      </c>
      <c r="G21" s="51">
        <f t="shared" si="2"/>
        <v>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ht="15.75" thickBot="1" x14ac:dyDescent="0.3">
      <c r="A22" s="52" t="s">
        <v>61</v>
      </c>
      <c r="B22" s="68">
        <f>B11</f>
        <v>0</v>
      </c>
      <c r="C22" s="68"/>
      <c r="D22" s="68">
        <f t="shared" ref="D22:G22" si="3">D11</f>
        <v>0</v>
      </c>
      <c r="E22" s="68">
        <f t="shared" si="3"/>
        <v>0</v>
      </c>
      <c r="F22" s="68">
        <f t="shared" si="3"/>
        <v>0</v>
      </c>
      <c r="G22" s="68">
        <f t="shared" si="3"/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ht="15.75" thickBot="1" x14ac:dyDescent="0.3">
      <c r="A23" s="11" t="s">
        <v>60</v>
      </c>
      <c r="B23" s="12">
        <f>SUM(B11:B19)</f>
        <v>0</v>
      </c>
      <c r="C23" s="50"/>
      <c r="D23" s="60">
        <f>SUM(D11:D18)</f>
        <v>0</v>
      </c>
      <c r="E23" s="66"/>
      <c r="F23" s="66"/>
      <c r="G23" s="67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topLeftCell="A25" zoomScale="70" zoomScaleNormal="70" workbookViewId="0">
      <selection activeCell="E35" sqref="E35"/>
    </sheetView>
  </sheetViews>
  <sheetFormatPr defaultRowHeight="15" x14ac:dyDescent="0.25"/>
  <cols>
    <col min="1" max="1" width="27.5703125" bestFit="1" customWidth="1"/>
    <col min="2" max="2" width="14.5703125" customWidth="1"/>
    <col min="3" max="3" width="15.7109375" bestFit="1" customWidth="1"/>
    <col min="4" max="4" width="27.5703125" bestFit="1" customWidth="1"/>
    <col min="5" max="5" width="14.5703125" customWidth="1"/>
    <col min="6" max="6" width="15.7109375" bestFit="1" customWidth="1"/>
    <col min="7" max="7" width="27.5703125" bestFit="1" customWidth="1"/>
    <col min="8" max="8" width="14.5703125" customWidth="1"/>
    <col min="9" max="9" width="15.7109375" bestFit="1" customWidth="1"/>
    <col min="10" max="10" width="27.5703125" bestFit="1" customWidth="1"/>
    <col min="11" max="11" width="14.5703125" customWidth="1"/>
    <col min="12" max="12" width="15.7109375" bestFit="1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73"/>
      <c r="C1" s="74"/>
    </row>
    <row r="2" spans="1:18" x14ac:dyDescent="0.25">
      <c r="L2" s="23"/>
    </row>
    <row r="3" spans="1:18" ht="20.25" customHeight="1" x14ac:dyDescent="0.25">
      <c r="A3" s="13" t="s">
        <v>7</v>
      </c>
      <c r="B3" s="70" t="str">
        <f>'Data Capture'!B7</f>
        <v>Ashgar Ali Chaudry</v>
      </c>
      <c r="C3" s="71"/>
      <c r="D3" s="13" t="s">
        <v>7</v>
      </c>
      <c r="E3" s="70" t="str">
        <f>'Data Capture'!C7</f>
        <v>Shakila Ali</v>
      </c>
      <c r="F3" s="71"/>
      <c r="G3" s="13" t="s">
        <v>7</v>
      </c>
      <c r="H3" s="70" t="str">
        <f>'Data Capture'!D7</f>
        <v>Athar Rizwan Ali</v>
      </c>
      <c r="I3" s="71"/>
      <c r="J3" s="13" t="s">
        <v>7</v>
      </c>
      <c r="K3" s="72" t="str">
        <f>'Data Capture'!E7</f>
        <v>Mariam Ali</v>
      </c>
      <c r="L3" s="71"/>
      <c r="M3" s="13" t="s">
        <v>7</v>
      </c>
      <c r="N3" s="70" t="s">
        <v>12</v>
      </c>
      <c r="O3" s="71"/>
      <c r="P3" s="13" t="s">
        <v>7</v>
      </c>
      <c r="Q3" s="70" t="s">
        <v>12</v>
      </c>
      <c r="R3" s="71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A6" t="s">
        <v>82</v>
      </c>
      <c r="B6" s="25">
        <v>40267</v>
      </c>
      <c r="C6" s="22">
        <v>50000</v>
      </c>
      <c r="D6" t="s">
        <v>82</v>
      </c>
      <c r="E6" s="25">
        <v>40267</v>
      </c>
      <c r="F6" s="22">
        <v>50000</v>
      </c>
      <c r="G6" t="s">
        <v>82</v>
      </c>
      <c r="H6" s="25">
        <v>40267</v>
      </c>
      <c r="I6" s="22">
        <v>50000</v>
      </c>
      <c r="J6" t="s">
        <v>82</v>
      </c>
      <c r="K6" s="25">
        <v>40267</v>
      </c>
      <c r="L6" s="22">
        <v>50000</v>
      </c>
      <c r="N6" s="21"/>
      <c r="O6" s="22"/>
      <c r="Q6" s="21"/>
      <c r="R6" s="22"/>
    </row>
    <row r="7" spans="1:18" ht="20.25" customHeight="1" x14ac:dyDescent="0.25">
      <c r="A7" t="s">
        <v>82</v>
      </c>
      <c r="B7" s="25">
        <v>40626</v>
      </c>
      <c r="C7" s="22">
        <v>25000</v>
      </c>
      <c r="D7" t="s">
        <v>82</v>
      </c>
      <c r="E7" s="25">
        <v>40626</v>
      </c>
      <c r="F7" s="22">
        <v>25000</v>
      </c>
      <c r="G7" t="s">
        <v>82</v>
      </c>
      <c r="H7" s="25">
        <v>40626</v>
      </c>
      <c r="I7" s="22">
        <v>25000</v>
      </c>
      <c r="J7" t="s">
        <v>82</v>
      </c>
      <c r="K7" s="25">
        <v>40626</v>
      </c>
      <c r="L7" s="22">
        <v>25000</v>
      </c>
      <c r="N7" s="21"/>
      <c r="O7" s="22"/>
      <c r="Q7" s="21"/>
      <c r="R7" s="22"/>
    </row>
    <row r="8" spans="1:18" ht="20.25" customHeight="1" x14ac:dyDescent="0.25">
      <c r="A8" t="s">
        <v>82</v>
      </c>
      <c r="B8" s="25">
        <v>40637</v>
      </c>
      <c r="C8" s="22">
        <v>25000</v>
      </c>
      <c r="D8" t="s">
        <v>82</v>
      </c>
      <c r="E8" s="25">
        <v>40637</v>
      </c>
      <c r="F8" s="22">
        <v>25000</v>
      </c>
      <c r="G8" t="s">
        <v>82</v>
      </c>
      <c r="H8" s="25">
        <v>40637</v>
      </c>
      <c r="I8" s="22">
        <v>25000</v>
      </c>
      <c r="J8" t="s">
        <v>82</v>
      </c>
      <c r="K8" s="25">
        <v>40637</v>
      </c>
      <c r="L8" s="22">
        <v>25000</v>
      </c>
      <c r="N8" s="21"/>
      <c r="O8" s="22"/>
      <c r="Q8" s="21"/>
      <c r="R8" s="22"/>
    </row>
    <row r="9" spans="1:18" ht="20.25" customHeight="1" x14ac:dyDescent="0.25">
      <c r="A9" t="s">
        <v>83</v>
      </c>
      <c r="B9" s="25">
        <v>42376</v>
      </c>
      <c r="C9" s="22">
        <v>-25000</v>
      </c>
      <c r="D9" t="s">
        <v>83</v>
      </c>
      <c r="E9" s="25">
        <v>42376</v>
      </c>
      <c r="F9" s="22">
        <v>-25000</v>
      </c>
      <c r="G9" t="s">
        <v>84</v>
      </c>
      <c r="H9" s="25">
        <v>43004</v>
      </c>
      <c r="I9" s="22">
        <v>-388.75</v>
      </c>
      <c r="J9" t="s">
        <v>84</v>
      </c>
      <c r="K9" s="25">
        <v>43004</v>
      </c>
      <c r="L9" s="22">
        <v>-388.75</v>
      </c>
      <c r="N9" s="21"/>
      <c r="O9" s="22"/>
      <c r="Q9" s="21"/>
      <c r="R9" s="22"/>
    </row>
    <row r="10" spans="1:18" ht="20.25" customHeight="1" x14ac:dyDescent="0.25">
      <c r="A10" t="s">
        <v>84</v>
      </c>
      <c r="B10" s="25">
        <v>43004</v>
      </c>
      <c r="C10" s="22">
        <v>-388.75</v>
      </c>
      <c r="D10" t="s">
        <v>84</v>
      </c>
      <c r="E10" s="25">
        <v>43004</v>
      </c>
      <c r="F10" s="22">
        <v>-388.75</v>
      </c>
      <c r="G10" t="s">
        <v>84</v>
      </c>
      <c r="H10" s="25">
        <v>43160</v>
      </c>
      <c r="I10" s="22">
        <v>-472.5</v>
      </c>
      <c r="J10" t="s">
        <v>84</v>
      </c>
      <c r="K10" s="25">
        <v>43160</v>
      </c>
      <c r="L10" s="22">
        <v>-472.5</v>
      </c>
      <c r="N10" s="21"/>
      <c r="O10" s="22"/>
      <c r="Q10" s="21"/>
      <c r="R10" s="22"/>
    </row>
    <row r="11" spans="1:18" ht="20.25" customHeight="1" x14ac:dyDescent="0.25">
      <c r="A11" t="s">
        <v>84</v>
      </c>
      <c r="B11" s="25">
        <v>43160</v>
      </c>
      <c r="C11" s="22">
        <v>-472.5</v>
      </c>
      <c r="D11" t="s">
        <v>84</v>
      </c>
      <c r="E11" s="25">
        <v>43160</v>
      </c>
      <c r="F11" s="22">
        <v>-472.5</v>
      </c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74138.75</v>
      </c>
      <c r="E31" s="13" t="s">
        <v>10</v>
      </c>
      <c r="F31" s="16">
        <f>SUM(F6:F29)</f>
        <v>74138.75</v>
      </c>
      <c r="H31" s="13" t="s">
        <v>10</v>
      </c>
      <c r="I31" s="16">
        <f>SUM(I6:I29)</f>
        <v>99138.75</v>
      </c>
      <c r="K31" s="13" t="s">
        <v>10</v>
      </c>
      <c r="L31" s="16">
        <f>SUM(L6:L29)</f>
        <v>99138.75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7" t="s">
        <v>13</v>
      </c>
      <c r="C35" s="77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5" t="str">
        <f>B3</f>
        <v>Ashgar Ali Chaudry</v>
      </c>
      <c r="C38" s="75"/>
      <c r="D38" s="20" t="str">
        <f>E3</f>
        <v>Shakila Ali</v>
      </c>
      <c r="E38" s="75" t="str">
        <f>H3</f>
        <v>Athar Rizwan Ali</v>
      </c>
      <c r="F38" s="75"/>
      <c r="G38" s="20" t="str">
        <f>K3</f>
        <v>Mariam Ali</v>
      </c>
      <c r="H38" s="75" t="str">
        <f>N3</f>
        <v>N/A</v>
      </c>
      <c r="I38" s="75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8">
        <f>C31/(C31+F31+I31+L31+O31+R31)</f>
        <v>0.21393068921239053</v>
      </c>
      <c r="C39" s="78"/>
      <c r="D39" s="19">
        <f>F31/(C31+F31+I31+L31+O31+R31)</f>
        <v>0.21393068921239053</v>
      </c>
      <c r="E39" s="78">
        <f>I31/(C31+F31+I31+L31+O31+R31)</f>
        <v>0.28606931078760944</v>
      </c>
      <c r="F39" s="78"/>
      <c r="G39" s="19">
        <f>L31/(C31+F31+I31+L31+O31+R31)</f>
        <v>0.28606931078760944</v>
      </c>
      <c r="H39" s="78">
        <f>O31/(C31+F31+I31+L31+O31+R31)</f>
        <v>0</v>
      </c>
      <c r="I39" s="78"/>
      <c r="J39" s="19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7" t="s">
        <v>14</v>
      </c>
      <c r="C42" s="77"/>
      <c r="D42" s="24">
        <v>373443.3</v>
      </c>
    </row>
    <row r="43" spans="1:11" ht="23.25" customHeight="1" x14ac:dyDescent="0.25"/>
    <row r="44" spans="1:11" ht="23.25" customHeight="1" x14ac:dyDescent="0.25">
      <c r="A44" s="13" t="s">
        <v>7</v>
      </c>
      <c r="B44" s="75" t="str">
        <f>B3</f>
        <v>Ashgar Ali Chaudry</v>
      </c>
      <c r="C44" s="75"/>
      <c r="D44" s="20" t="str">
        <f>E3</f>
        <v>Shakila Ali</v>
      </c>
      <c r="E44" s="75" t="str">
        <f>H3</f>
        <v>Athar Rizwan Ali</v>
      </c>
      <c r="F44" s="75"/>
      <c r="G44" s="20" t="str">
        <f>K3</f>
        <v>Mariam Ali</v>
      </c>
      <c r="H44" s="75" t="str">
        <f>N3</f>
        <v>N/A</v>
      </c>
      <c r="I44" s="75"/>
      <c r="J44" s="20" t="str">
        <f>Q3</f>
        <v>N/A</v>
      </c>
    </row>
    <row r="45" spans="1:11" ht="23.25" customHeight="1" x14ac:dyDescent="0.25">
      <c r="A45" s="13" t="s">
        <v>85</v>
      </c>
      <c r="B45" s="80">
        <v>18314</v>
      </c>
      <c r="C45" s="79"/>
      <c r="D45" s="81">
        <v>19784</v>
      </c>
      <c r="E45" s="80">
        <v>28876</v>
      </c>
      <c r="F45" s="79"/>
      <c r="G45" s="81">
        <v>31457</v>
      </c>
      <c r="H45" s="69"/>
      <c r="I45" s="69"/>
      <c r="J45" s="69"/>
    </row>
    <row r="46" spans="1:11" ht="23.25" customHeight="1" x14ac:dyDescent="0.25">
      <c r="A46" s="13" t="s">
        <v>15</v>
      </c>
      <c r="B46" s="76">
        <f>B39*D42</f>
        <v>79890.982550749512</v>
      </c>
      <c r="C46" s="76"/>
      <c r="D46" s="26">
        <f>D42*D39</f>
        <v>79890.982550749512</v>
      </c>
      <c r="E46" s="76">
        <f>E39*D42</f>
        <v>106830.66744925047</v>
      </c>
      <c r="F46" s="76"/>
      <c r="G46" s="26">
        <f>G39*D42</f>
        <v>106830.66744925047</v>
      </c>
      <c r="H46" s="76">
        <f>H39*D42</f>
        <v>0</v>
      </c>
      <c r="I46" s="76"/>
      <c r="J46" s="26">
        <f>J39*D42</f>
        <v>0</v>
      </c>
    </row>
    <row r="49" spans="1:1" x14ac:dyDescent="0.25">
      <c r="A49" t="s">
        <v>17</v>
      </c>
    </row>
  </sheetData>
  <mergeCells count="23">
    <mergeCell ref="E45:F45"/>
    <mergeCell ref="B1:C1"/>
    <mergeCell ref="H44:I44"/>
    <mergeCell ref="H46:I46"/>
    <mergeCell ref="B42:C42"/>
    <mergeCell ref="B35:C35"/>
    <mergeCell ref="B44:C44"/>
    <mergeCell ref="B46:C46"/>
    <mergeCell ref="E44:F44"/>
    <mergeCell ref="E46:F46"/>
    <mergeCell ref="B38:C38"/>
    <mergeCell ref="E38:F38"/>
    <mergeCell ref="H38:I38"/>
    <mergeCell ref="B39:C39"/>
    <mergeCell ref="E39:F39"/>
    <mergeCell ref="H39:I39"/>
    <mergeCell ref="B45:C45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2018-03-05T16:34:40Z</dcterms:modified>
</cp:coreProperties>
</file>