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cal_Peter.Judson\INetCache\Content.Outlook\A52GQX7F\"/>
    </mc:Choice>
  </mc:AlternateContent>
  <xr:revisionPtr revIDLastSave="0" documentId="13_ncr:1_{2432C127-6FF1-42E9-95CA-68F15629342C}" xr6:coauthVersionLast="47" xr6:coauthVersionMax="47" xr10:uidLastSave="{00000000-0000-0000-0000-000000000000}"/>
  <bookViews>
    <workbookView xWindow="-120" yWindow="-120" windowWidth="29040" windowHeight="15840" xr2:uid="{5E896D31-3E6E-4EA0-9035-A50133A7DF90}"/>
  </bookViews>
  <sheets>
    <sheet name="Sheet1" sheetId="1" r:id="rId1"/>
  </sheets>
  <definedNames>
    <definedName name="_xlnm.Print_Area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" i="1" l="1"/>
  <c r="O3" i="1"/>
  <c r="G4" i="1"/>
  <c r="H4" i="1" s="1"/>
  <c r="M5" i="1"/>
  <c r="M6" i="1"/>
  <c r="M7" i="1"/>
  <c r="M8" i="1"/>
  <c r="M9" i="1"/>
  <c r="M4" i="1"/>
  <c r="G5" i="1"/>
  <c r="H5" i="1" s="1"/>
  <c r="I5" i="1"/>
  <c r="I6" i="1"/>
  <c r="I7" i="1"/>
  <c r="I8" i="1"/>
  <c r="I9" i="1"/>
  <c r="I4" i="1"/>
  <c r="G6" i="1"/>
  <c r="H6" i="1" s="1"/>
  <c r="G7" i="1"/>
  <c r="H7" i="1" s="1"/>
  <c r="G8" i="1"/>
  <c r="G9" i="1"/>
  <c r="H9" i="1" s="1"/>
  <c r="J7" i="1" l="1"/>
  <c r="J6" i="1"/>
  <c r="J5" i="1"/>
  <c r="K5" i="1" s="1"/>
  <c r="J9" i="1"/>
  <c r="K9" i="1" s="1"/>
  <c r="N4" i="1"/>
  <c r="O4" i="1" s="1"/>
  <c r="N9" i="1"/>
  <c r="O9" i="1" s="1"/>
  <c r="N7" i="1"/>
  <c r="O7" i="1" s="1"/>
  <c r="H8" i="1"/>
  <c r="J8" i="1" s="1"/>
  <c r="K8" i="1" s="1"/>
  <c r="K7" i="1"/>
  <c r="N6" i="1"/>
  <c r="O6" i="1" s="1"/>
  <c r="N5" i="1"/>
  <c r="O5" i="1" s="1"/>
  <c r="K6" i="1"/>
  <c r="J4" i="1"/>
  <c r="K4" i="1" s="1"/>
  <c r="G10" i="1"/>
  <c r="K10" i="1" l="1"/>
  <c r="N8" i="1"/>
  <c r="O8" i="1" s="1"/>
  <c r="O10" i="1" s="1"/>
  <c r="J10" i="1"/>
  <c r="N10" i="1"/>
</calcChain>
</file>

<file path=xl/sharedStrings.xml><?xml version="1.0" encoding="utf-8"?>
<sst xmlns="http://schemas.openxmlformats.org/spreadsheetml/2006/main" count="19" uniqueCount="16">
  <si>
    <t>Int Rate</t>
  </si>
  <si>
    <t>Loan 8</t>
  </si>
  <si>
    <t>Loan 9</t>
  </si>
  <si>
    <t>Loan 10</t>
  </si>
  <si>
    <t>Loan 11</t>
  </si>
  <si>
    <t>Balance b/f</t>
  </si>
  <si>
    <t>Loan 12</t>
  </si>
  <si>
    <t>Loan 13</t>
  </si>
  <si>
    <t>Interest per day</t>
  </si>
  <si>
    <t>Balance at recent anniversary</t>
  </si>
  <si>
    <t>Days</t>
  </si>
  <si>
    <t>Interest up to and including</t>
  </si>
  <si>
    <t>Outstanding Balance on</t>
  </si>
  <si>
    <t>Most recent anniversary date</t>
  </si>
  <si>
    <t>Last payment date</t>
  </si>
  <si>
    <t>Pension Loan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</si>
</sst>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_(&quot;£&quot;* #,##0.00_);_(&quot;£&quot;* \(#,##0.00\);_(&quot;£&quot;* &quot;-&quot;??_);_(@_)"/>
    <numFmt numFmtId="165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32">
    <xf numFmtId="0" fontId="0" fillId="0" borderId="0" xfId="0"/>
    <xf numFmtId="44" fontId="0" fillId="0" borderId="0" xfId="0" applyNumberFormat="1"/>
    <xf numFmtId="49" fontId="0" fillId="0" borderId="0" xfId="0" applyNumberFormat="1" applyAlignment="1">
      <alignment horizontal="center"/>
    </xf>
    <xf numFmtId="44" fontId="0" fillId="0" borderId="0" xfId="0" applyNumberFormat="1" applyBorder="1"/>
    <xf numFmtId="0" fontId="4" fillId="0" borderId="0" xfId="0" applyFont="1"/>
    <xf numFmtId="0" fontId="0" fillId="0" borderId="0" xfId="0" applyAlignment="1">
      <alignment horizontal="center"/>
    </xf>
    <xf numFmtId="0" fontId="5" fillId="2" borderId="2" xfId="0" applyFont="1" applyFill="1" applyBorder="1"/>
    <xf numFmtId="0" fontId="6" fillId="2" borderId="1" xfId="0" applyFont="1" applyFill="1" applyBorder="1" applyAlignment="1">
      <alignment horizontal="right" wrapText="1"/>
    </xf>
    <xf numFmtId="0" fontId="6" fillId="2" borderId="1" xfId="0" applyFont="1" applyFill="1" applyBorder="1" applyAlignment="1">
      <alignment wrapText="1"/>
    </xf>
    <xf numFmtId="44" fontId="6" fillId="2" borderId="1" xfId="0" applyNumberFormat="1" applyFont="1" applyFill="1" applyBorder="1" applyAlignment="1">
      <alignment horizontal="right" wrapText="1"/>
    </xf>
    <xf numFmtId="49" fontId="6" fillId="2" borderId="1" xfId="0" applyNumberFormat="1" applyFont="1" applyFill="1" applyBorder="1" applyAlignment="1">
      <alignment horizontal="center" wrapText="1"/>
    </xf>
    <xf numFmtId="44" fontId="6" fillId="2" borderId="1" xfId="0" applyNumberFormat="1" applyFont="1" applyFill="1" applyBorder="1" applyAlignment="1">
      <alignment horizontal="center" wrapText="1"/>
    </xf>
    <xf numFmtId="44" fontId="6" fillId="2" borderId="3" xfId="0" applyNumberFormat="1" applyFont="1" applyFill="1" applyBorder="1" applyAlignment="1">
      <alignment horizontal="right" wrapText="1"/>
    </xf>
    <xf numFmtId="44" fontId="0" fillId="3" borderId="1" xfId="0" applyNumberFormat="1" applyFill="1" applyBorder="1"/>
    <xf numFmtId="0" fontId="0" fillId="3" borderId="2" xfId="0" applyFill="1" applyBorder="1"/>
    <xf numFmtId="0" fontId="0" fillId="3" borderId="1" xfId="0" applyFill="1" applyBorder="1"/>
    <xf numFmtId="49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4" fontId="0" fillId="3" borderId="3" xfId="0" applyNumberFormat="1" applyFill="1" applyBorder="1"/>
    <xf numFmtId="0" fontId="0" fillId="0" borderId="4" xfId="0" applyBorder="1"/>
    <xf numFmtId="0" fontId="0" fillId="0" borderId="0" xfId="0" applyBorder="1"/>
    <xf numFmtId="49" fontId="0" fillId="0" borderId="0" xfId="0" applyNumberFormat="1" applyBorder="1" applyAlignment="1">
      <alignment horizontal="center"/>
    </xf>
    <xf numFmtId="14" fontId="3" fillId="0" borderId="0" xfId="0" applyNumberFormat="1" applyFont="1" applyBorder="1"/>
    <xf numFmtId="14" fontId="0" fillId="0" borderId="0" xfId="0" applyNumberFormat="1" applyBorder="1"/>
    <xf numFmtId="14" fontId="0" fillId="0" borderId="0" xfId="0" applyNumberFormat="1" applyBorder="1" applyAlignment="1">
      <alignment horizontal="center"/>
    </xf>
    <xf numFmtId="14" fontId="0" fillId="0" borderId="5" xfId="0" applyNumberFormat="1" applyBorder="1"/>
    <xf numFmtId="165" fontId="0" fillId="0" borderId="0" xfId="1" applyFont="1" applyBorder="1"/>
    <xf numFmtId="10" fontId="0" fillId="0" borderId="0" xfId="0" applyNumberFormat="1" applyBorder="1"/>
    <xf numFmtId="1" fontId="0" fillId="0" borderId="0" xfId="0" applyNumberFormat="1" applyBorder="1" applyAlignment="1">
      <alignment horizontal="center"/>
    </xf>
    <xf numFmtId="164" fontId="0" fillId="0" borderId="0" xfId="0" applyNumberFormat="1" applyBorder="1"/>
    <xf numFmtId="164" fontId="0" fillId="0" borderId="5" xfId="0" applyNumberFormat="1" applyBorder="1"/>
    <xf numFmtId="165" fontId="0" fillId="0" borderId="0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84C59-CE07-463C-9EE6-726548FE00A5}">
  <sheetPr>
    <pageSetUpPr fitToPage="1"/>
  </sheetPr>
  <dimension ref="A1:O10"/>
  <sheetViews>
    <sheetView tabSelected="1" zoomScale="120" zoomScaleNormal="120" workbookViewId="0">
      <selection activeCell="G23" sqref="G23"/>
    </sheetView>
  </sheetViews>
  <sheetFormatPr defaultColWidth="8.85546875" defaultRowHeight="15" x14ac:dyDescent="0.25"/>
  <cols>
    <col min="1" max="1" width="9" customWidth="1"/>
    <col min="2" max="2" width="13.28515625" customWidth="1"/>
    <col min="3" max="3" width="13.42578125" customWidth="1"/>
    <col min="4" max="4" width="8" customWidth="1"/>
    <col min="5" max="5" width="2.28515625" customWidth="1"/>
    <col min="6" max="6" width="12.7109375" customWidth="1"/>
    <col min="7" max="7" width="16.85546875" style="1" customWidth="1"/>
    <col min="8" max="8" width="11.140625" style="1" customWidth="1"/>
    <col min="9" max="9" width="7.7109375" style="2" customWidth="1"/>
    <col min="10" max="10" width="12.42578125" style="1" customWidth="1"/>
    <col min="11" max="11" width="16.42578125" customWidth="1"/>
    <col min="12" max="12" width="3.5703125" customWidth="1"/>
    <col min="13" max="13" width="7.85546875" style="5" customWidth="1"/>
    <col min="14" max="14" width="13" customWidth="1"/>
    <col min="15" max="15" width="14.85546875" customWidth="1"/>
  </cols>
  <sheetData>
    <row r="1" spans="1:15" x14ac:dyDescent="0.25">
      <c r="A1" s="4" t="s">
        <v>15</v>
      </c>
    </row>
    <row r="2" spans="1:15" ht="48.95" customHeight="1" x14ac:dyDescent="0.25">
      <c r="A2" s="6"/>
      <c r="B2" s="7" t="s">
        <v>14</v>
      </c>
      <c r="C2" s="8" t="s">
        <v>5</v>
      </c>
      <c r="D2" s="8" t="s">
        <v>0</v>
      </c>
      <c r="E2" s="8"/>
      <c r="F2" s="7" t="s">
        <v>13</v>
      </c>
      <c r="G2" s="9" t="s">
        <v>9</v>
      </c>
      <c r="H2" s="9" t="s">
        <v>8</v>
      </c>
      <c r="I2" s="10" t="s">
        <v>10</v>
      </c>
      <c r="J2" s="9" t="s">
        <v>11</v>
      </c>
      <c r="K2" s="9" t="s">
        <v>12</v>
      </c>
      <c r="L2" s="9"/>
      <c r="M2" s="11" t="s">
        <v>10</v>
      </c>
      <c r="N2" s="9" t="s">
        <v>11</v>
      </c>
      <c r="O2" s="12" t="s">
        <v>12</v>
      </c>
    </row>
    <row r="3" spans="1:15" x14ac:dyDescent="0.25">
      <c r="A3" s="19"/>
      <c r="B3" s="20"/>
      <c r="C3" s="20"/>
      <c r="D3" s="20"/>
      <c r="E3" s="20"/>
      <c r="F3" s="20"/>
      <c r="G3" s="3"/>
      <c r="H3" s="3"/>
      <c r="I3" s="21"/>
      <c r="J3" s="22">
        <v>45387</v>
      </c>
      <c r="K3" s="23">
        <f>J3</f>
        <v>45387</v>
      </c>
      <c r="L3" s="23"/>
      <c r="M3" s="24"/>
      <c r="N3" s="22">
        <v>45394</v>
      </c>
      <c r="O3" s="25">
        <f>N3</f>
        <v>45394</v>
      </c>
    </row>
    <row r="4" spans="1:15" x14ac:dyDescent="0.25">
      <c r="A4" s="19" t="s">
        <v>1</v>
      </c>
      <c r="B4" s="23">
        <v>44894</v>
      </c>
      <c r="C4" s="26">
        <v>141845.55325904739</v>
      </c>
      <c r="D4" s="27">
        <v>1.7500000000000002E-2</v>
      </c>
      <c r="E4" s="20"/>
      <c r="F4" s="23">
        <v>45259</v>
      </c>
      <c r="G4" s="3">
        <f t="shared" ref="G4:G9" si="0">C4*(1+D4)</f>
        <v>144327.85044108072</v>
      </c>
      <c r="H4" s="3">
        <f t="shared" ref="H4:H9" si="1">D4*G4/365</f>
        <v>6.9198284458052415</v>
      </c>
      <c r="I4" s="28">
        <f>$J$3-F4</f>
        <v>128</v>
      </c>
      <c r="J4" s="3">
        <f>H4*I4</f>
        <v>885.73804106307091</v>
      </c>
      <c r="K4" s="29">
        <f>G4+J4</f>
        <v>145213.58848214379</v>
      </c>
      <c r="L4" s="29"/>
      <c r="M4" s="28">
        <f>$N$3-F4</f>
        <v>135</v>
      </c>
      <c r="N4" s="29">
        <f>M4*H4</f>
        <v>934.17684018370755</v>
      </c>
      <c r="O4" s="30">
        <f>G4+N4</f>
        <v>145262.02728126443</v>
      </c>
    </row>
    <row r="5" spans="1:15" x14ac:dyDescent="0.25">
      <c r="A5" s="19" t="s">
        <v>2</v>
      </c>
      <c r="B5" s="23">
        <v>45016</v>
      </c>
      <c r="C5" s="26">
        <v>184029.44</v>
      </c>
      <c r="D5" s="27">
        <v>1.4999999999999999E-2</v>
      </c>
      <c r="E5" s="31"/>
      <c r="F5" s="23">
        <v>45382</v>
      </c>
      <c r="G5" s="3">
        <f t="shared" si="0"/>
        <v>186789.88159999999</v>
      </c>
      <c r="H5" s="3">
        <f t="shared" si="1"/>
        <v>7.6762965041095885</v>
      </c>
      <c r="I5" s="28">
        <f t="shared" ref="I5:I9" si="2">$J$3-F5</f>
        <v>5</v>
      </c>
      <c r="J5" s="3">
        <f t="shared" ref="J5:J9" si="3">H5*I5</f>
        <v>38.381482520547941</v>
      </c>
      <c r="K5" s="29">
        <f t="shared" ref="K5:K9" si="4">G5+J5</f>
        <v>186828.26308252054</v>
      </c>
      <c r="L5" s="29"/>
      <c r="M5" s="28">
        <f t="shared" ref="M5:M9" si="5">$N$3-F5</f>
        <v>12</v>
      </c>
      <c r="N5" s="29">
        <f t="shared" ref="N5:N9" si="6">M5*H5</f>
        <v>92.115558049315069</v>
      </c>
      <c r="O5" s="30">
        <f t="shared" ref="O5:O9" si="7">G5+N5</f>
        <v>186881.99715804931</v>
      </c>
    </row>
    <row r="6" spans="1:15" x14ac:dyDescent="0.25">
      <c r="A6" s="19" t="s">
        <v>3</v>
      </c>
      <c r="B6" s="23">
        <v>45016</v>
      </c>
      <c r="C6" s="26">
        <v>489868.11</v>
      </c>
      <c r="D6" s="27">
        <v>1.4999999999999999E-2</v>
      </c>
      <c r="E6" s="31"/>
      <c r="F6" s="23">
        <v>45382</v>
      </c>
      <c r="G6" s="3">
        <f t="shared" si="0"/>
        <v>497216.13164999994</v>
      </c>
      <c r="H6" s="3">
        <f t="shared" si="1"/>
        <v>20.433539656849312</v>
      </c>
      <c r="I6" s="28">
        <f t="shared" si="2"/>
        <v>5</v>
      </c>
      <c r="J6" s="3">
        <f t="shared" si="3"/>
        <v>102.16769828424657</v>
      </c>
      <c r="K6" s="29">
        <f t="shared" si="4"/>
        <v>497318.2993482842</v>
      </c>
      <c r="L6" s="29"/>
      <c r="M6" s="28">
        <f t="shared" si="5"/>
        <v>12</v>
      </c>
      <c r="N6" s="29">
        <f t="shared" si="6"/>
        <v>245.20247588219175</v>
      </c>
      <c r="O6" s="30">
        <f t="shared" si="7"/>
        <v>497461.33412588213</v>
      </c>
    </row>
    <row r="7" spans="1:15" x14ac:dyDescent="0.25">
      <c r="A7" s="19" t="s">
        <v>4</v>
      </c>
      <c r="B7" s="23">
        <v>45002</v>
      </c>
      <c r="C7" s="26">
        <v>613227.72</v>
      </c>
      <c r="D7" s="27">
        <v>1.7500000000000002E-2</v>
      </c>
      <c r="E7" s="31"/>
      <c r="F7" s="23">
        <v>45368</v>
      </c>
      <c r="G7" s="3">
        <f t="shared" si="0"/>
        <v>623959.20510000002</v>
      </c>
      <c r="H7" s="3">
        <f t="shared" si="1"/>
        <v>29.915852299315073</v>
      </c>
      <c r="I7" s="28">
        <f t="shared" si="2"/>
        <v>19</v>
      </c>
      <c r="J7" s="3">
        <f t="shared" si="3"/>
        <v>568.4011936869864</v>
      </c>
      <c r="K7" s="29">
        <f t="shared" si="4"/>
        <v>624527.60629368701</v>
      </c>
      <c r="L7" s="29"/>
      <c r="M7" s="28">
        <f t="shared" si="5"/>
        <v>26</v>
      </c>
      <c r="N7" s="29">
        <f t="shared" si="6"/>
        <v>777.81215978219188</v>
      </c>
      <c r="O7" s="30">
        <f t="shared" si="7"/>
        <v>624737.01725978218</v>
      </c>
    </row>
    <row r="8" spans="1:15" x14ac:dyDescent="0.25">
      <c r="A8" s="19" t="s">
        <v>6</v>
      </c>
      <c r="B8" s="23">
        <v>44952</v>
      </c>
      <c r="C8" s="26">
        <v>1000000</v>
      </c>
      <c r="D8" s="27">
        <v>4.4999999999999998E-2</v>
      </c>
      <c r="E8" s="31"/>
      <c r="F8" s="23">
        <v>45317</v>
      </c>
      <c r="G8" s="3">
        <f t="shared" si="0"/>
        <v>1044999.9999999999</v>
      </c>
      <c r="H8" s="3">
        <f t="shared" si="1"/>
        <v>128.83561643835614</v>
      </c>
      <c r="I8" s="28">
        <f t="shared" si="2"/>
        <v>70</v>
      </c>
      <c r="J8" s="3">
        <f t="shared" si="3"/>
        <v>9018.4931506849298</v>
      </c>
      <c r="K8" s="29">
        <f t="shared" si="4"/>
        <v>1054018.4931506847</v>
      </c>
      <c r="L8" s="29"/>
      <c r="M8" s="28">
        <f t="shared" si="5"/>
        <v>77</v>
      </c>
      <c r="N8" s="29">
        <f t="shared" si="6"/>
        <v>9920.3424657534233</v>
      </c>
      <c r="O8" s="30">
        <f t="shared" si="7"/>
        <v>1054920.3424657532</v>
      </c>
    </row>
    <row r="9" spans="1:15" x14ac:dyDescent="0.25">
      <c r="A9" s="19" t="s">
        <v>7</v>
      </c>
      <c r="B9" s="23">
        <v>45006</v>
      </c>
      <c r="C9" s="26">
        <v>556000</v>
      </c>
      <c r="D9" s="27">
        <v>0.05</v>
      </c>
      <c r="E9" s="31"/>
      <c r="F9" s="23">
        <v>45372</v>
      </c>
      <c r="G9" s="3">
        <f t="shared" si="0"/>
        <v>583800</v>
      </c>
      <c r="H9" s="3">
        <f t="shared" si="1"/>
        <v>79.972602739726028</v>
      </c>
      <c r="I9" s="28">
        <f t="shared" si="2"/>
        <v>15</v>
      </c>
      <c r="J9" s="3">
        <f t="shared" si="3"/>
        <v>1199.5890410958905</v>
      </c>
      <c r="K9" s="29">
        <f t="shared" si="4"/>
        <v>584999.58904109593</v>
      </c>
      <c r="L9" s="29"/>
      <c r="M9" s="28">
        <f t="shared" si="5"/>
        <v>22</v>
      </c>
      <c r="N9" s="29">
        <f t="shared" si="6"/>
        <v>1759.3972602739727</v>
      </c>
      <c r="O9" s="30">
        <f t="shared" si="7"/>
        <v>585559.39726027392</v>
      </c>
    </row>
    <row r="10" spans="1:15" x14ac:dyDescent="0.25">
      <c r="A10" s="14"/>
      <c r="B10" s="15"/>
      <c r="C10" s="15"/>
      <c r="D10" s="15"/>
      <c r="E10" s="15"/>
      <c r="F10" s="15"/>
      <c r="G10" s="13">
        <f>SUM(G4:G9)</f>
        <v>3081093.0687910807</v>
      </c>
      <c r="H10" s="13"/>
      <c r="I10" s="16"/>
      <c r="J10" s="13">
        <f>SUM(J4:J9)</f>
        <v>11812.770607335673</v>
      </c>
      <c r="K10" s="13">
        <f>SUM(K4:K9)</f>
        <v>3092905.8393984167</v>
      </c>
      <c r="L10" s="13"/>
      <c r="M10" s="17"/>
      <c r="N10" s="13">
        <f>SUM(N4:N9)</f>
        <v>13729.046759924802</v>
      </c>
      <c r="O10" s="18">
        <f>SUM(O4:O9)</f>
        <v>3094822.1155510051</v>
      </c>
    </row>
  </sheetData>
  <phoneticPr fontId="1" type="noConversion"/>
  <printOptions gridLines="1"/>
  <pageMargins left="0.31496062992125984" right="0.31496062992125984" top="0.35433070866141736" bottom="0.15748031496062992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Judson</dc:creator>
  <cp:lastModifiedBy>Peter Judson</cp:lastModifiedBy>
  <cp:lastPrinted>2024-03-27T17:43:24Z</cp:lastPrinted>
  <dcterms:created xsi:type="dcterms:W3CDTF">2021-12-24T09:14:59Z</dcterms:created>
  <dcterms:modified xsi:type="dcterms:W3CDTF">2024-04-03T10:42:27Z</dcterms:modified>
</cp:coreProperties>
</file>