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D\DJP Bury Ltd SSAS\Scheme Reviews\"/>
    </mc:Choice>
  </mc:AlternateContent>
  <bookViews>
    <workbookView xWindow="120" yWindow="75" windowWidth="19020" windowHeight="12405" activeTab="2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K35" i="2" l="1"/>
  <c r="I35" i="2"/>
  <c r="F36" i="2"/>
  <c r="B27" i="1" l="1"/>
  <c r="B26" i="1"/>
  <c r="B21" i="1"/>
  <c r="F4" i="1"/>
  <c r="F23" i="1" l="1"/>
  <c r="G23" i="1"/>
  <c r="H23" i="1"/>
  <c r="G20" i="1" l="1"/>
  <c r="H20" i="1"/>
  <c r="G21" i="1"/>
  <c r="H21" i="1"/>
  <c r="G22" i="1"/>
  <c r="H22" i="1"/>
  <c r="I15" i="3" l="1"/>
  <c r="G30" i="3" l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 l="1"/>
  <c r="J47" i="2" s="1"/>
  <c r="D39" i="2"/>
  <c r="D47" i="2" s="1"/>
  <c r="H39" i="2"/>
  <c r="H47" i="2" s="1"/>
  <c r="E39" i="2"/>
  <c r="E47" i="2" s="1"/>
  <c r="B39" i="2"/>
  <c r="B47" i="2" s="1"/>
  <c r="G39" i="2"/>
  <c r="G47" i="2" s="1"/>
  <c r="B24" i="3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<sst xmlns="http://schemas.openxmlformats.org/spreadsheetml/2006/main" count="171" uniqueCount="115">
  <si>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</si>
  <si>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</si>
  <si>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</si>
  <si>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</si>
  <si>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</si>
  <si>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</si>
  <si>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</si>
  <si>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</si>
  <si>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</si>
  <si>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</si>
  <si>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</si>
  <si>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</si>
  <si>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</si>
  <si>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</si>
  <si>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</si>
  <si>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</si>
  <si>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</si>
  <si>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</si>
  <si>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</si>
  <si>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</si>
  <si>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</si>
  <si>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</si>
  <si>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</si>
  <si>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</si>
  <si>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</si>
  <si>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</si>
  <si>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</si>
  <si>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</si>
  <si>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</si>
  <si>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</si>
  <si>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</si>
  <si>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</si>
  <si>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</si>
  <si>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</si>
  <si>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</si>
  <si>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</si>
  <si>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</si>
  <si>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</si>
  <si>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</si>
  <si>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</si>
  <si>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</si>
  <si>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</si>
  <si>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</si>
  <si>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</si>
  <si>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</si>
  <si>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</si>
  <si>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</si>
  <si>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</si>
  <si>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</si>
  <si>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</si>
  <si>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</si>
  <si>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</si>
  <si>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</si>
  <si>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</si>
  <si>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</si>
  <si>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</si>
  <si>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</si>
  <si>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</si>
  <si>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</si>
  <si>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</si>
  <si>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</si>
  <si>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</si>
  <si>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</si>
  <si>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</si>
  <si>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</si>
  <si>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</si>
  <si>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</si>
  <si>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</si>
  <si>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year ending 05 april 2018</t>
  </si>
  <si>
    <t>loan repayments</t>
  </si>
  <si>
    <t>Balance o/s</t>
  </si>
  <si>
    <t>D.O.B:</t>
  </si>
  <si>
    <t>NI Number:</t>
  </si>
  <si>
    <t>Darren John Powell</t>
  </si>
  <si>
    <t>Darren McKeever</t>
  </si>
  <si>
    <t>Eamonn Patrick Corrigan</t>
  </si>
  <si>
    <t>JE212680A</t>
  </si>
  <si>
    <t>JB126469B</t>
  </si>
  <si>
    <t>WM953046B</t>
  </si>
  <si>
    <t>investment date</t>
  </si>
  <si>
    <t>Cornerstone Capital</t>
  </si>
  <si>
    <t>Transfer from James Hay SIPP</t>
  </si>
  <si>
    <t>Transfer from Standard Life</t>
  </si>
  <si>
    <t>CHP Ventures LTD</t>
  </si>
  <si>
    <t>Transfer from Scottish Widows</t>
  </si>
  <si>
    <t>Erne Financial Services Ltd</t>
  </si>
  <si>
    <t>appointed as Participating Employer</t>
  </si>
  <si>
    <t>Appointment of Trustee</t>
  </si>
  <si>
    <t>DJP Bury Ltd</t>
  </si>
  <si>
    <t>Trust Deed</t>
  </si>
  <si>
    <t>Transfer from ReAssure</t>
  </si>
  <si>
    <t>Contributions</t>
  </si>
  <si>
    <t>Start Date</t>
  </si>
  <si>
    <t>Amount monthly</t>
  </si>
  <si>
    <t>up to October 2017 (inclusive)</t>
  </si>
  <si>
    <t>takeover &amp; annual admin</t>
  </si>
  <si>
    <t>ico</t>
  </si>
  <si>
    <t>annual admin &amp; new deed</t>
  </si>
  <si>
    <t>new member set up E Corrigan</t>
  </si>
  <si>
    <t>annual admin fee</t>
  </si>
  <si>
    <t>Cash at Bank with AIB Bank</t>
  </si>
  <si>
    <t>Contributions of £250 per month</t>
  </si>
  <si>
    <t>from May 16 to Oct 17</t>
  </si>
  <si>
    <t>monthly</t>
  </si>
  <si>
    <t>Shares in CHP Ventures Ltd transferred to Biotech Energy Systems - investment allocated to Darren McKeever's portion of fund split</t>
  </si>
  <si>
    <t>Loan agreement with INB (Dutch Biomass Company) - investment allocated to Darren McKeever's portion of fund split</t>
  </si>
  <si>
    <t>Loan agreement with Biotech Energy INC (US Company) - investment allocated to Darren McKeever's portion of fund split</t>
  </si>
  <si>
    <t>Loan agreement with Biotech Energy INC (US Company) - investment allocated to Eamonn Corrigan's portion of fund split</t>
  </si>
  <si>
    <t>Shares in CHP Ventures Ltd transferred to Biotech Energy Systems - investment allocated to Eamonn Corrigan's portion of fund split</t>
  </si>
  <si>
    <t>Purchase Price</t>
  </si>
  <si>
    <t>Loans</t>
  </si>
  <si>
    <t>Shares</t>
  </si>
  <si>
    <t>Cash</t>
  </si>
  <si>
    <t>Shares purchased in Centennial Energy (US Ltd Company) now transferred to a shareholding in Biotech Energy INC as they took over Centennial - investment allocated to Darren Powell's portion fund split</t>
  </si>
  <si>
    <t>Current values on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</si>
</sst>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Fill="1" applyBorder="1"/>
    <xf numFmtId="14" fontId="4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0" fontId="9" fillId="2" borderId="1" xfId="0" applyFont="1" applyFill="1" applyBorder="1"/>
    <xf numFmtId="0" fontId="9" fillId="3" borderId="1" xfId="0" applyFont="1" applyFill="1" applyBorder="1"/>
    <xf numFmtId="14" fontId="8" fillId="2" borderId="1" xfId="0" applyNumberFormat="1" applyFont="1" applyFill="1" applyBorder="1" applyProtection="1">
      <protection locked="0"/>
    </xf>
    <xf numFmtId="164" fontId="8" fillId="3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164" fontId="8" fillId="0" borderId="0" xfId="0" applyNumberFormat="1" applyFont="1"/>
    <xf numFmtId="164" fontId="7" fillId="0" borderId="0" xfId="0" applyNumberFormat="1" applyFont="1"/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44" fontId="0" fillId="0" borderId="0" xfId="0" applyNumberFormat="1"/>
    <xf numFmtId="44" fontId="0" fillId="0" borderId="3" xfId="1" applyFont="1" applyBorder="1" applyAlignment="1">
      <alignment horizontal="left"/>
    </xf>
    <xf numFmtId="0" fontId="0" fillId="0" borderId="0" xfId="0" applyBorder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/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4" fontId="8" fillId="4" borderId="11" xfId="0" applyNumberFormat="1" applyFont="1" applyFill="1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14" fontId="8" fillId="4" borderId="11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opLeftCell="A4" workbookViewId="0">
      <selection activeCell="C32" sqref="C32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6.7109375" style="26" customWidth="1"/>
    <col min="5" max="5" width="28.570312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4" ht="31.5" x14ac:dyDescent="0.35">
      <c r="A2" s="17" t="s">
        <v>68</v>
      </c>
      <c r="F2" s="36" t="s">
        <v>67</v>
      </c>
      <c r="G2" s="36"/>
      <c r="J2" s="36" t="s">
        <v>69</v>
      </c>
      <c r="K2" s="36" t="s">
        <v>38</v>
      </c>
      <c r="L2" s="36" t="s">
        <v>37</v>
      </c>
      <c r="M2" s="36" t="s">
        <v>70</v>
      </c>
      <c r="N2" s="36" t="s">
        <v>39</v>
      </c>
    </row>
    <row r="3" spans="1:14" x14ac:dyDescent="0.25">
      <c r="A3" s="13" t="s">
        <v>17</v>
      </c>
      <c r="B3" s="28" t="s">
        <v>66</v>
      </c>
      <c r="E3" s="31"/>
      <c r="F3" t="s">
        <v>43</v>
      </c>
      <c r="G3" s="26"/>
      <c r="H3" s="26"/>
      <c r="I3" s="26"/>
      <c r="J3" s="26"/>
      <c r="K3" s="26"/>
      <c r="L3" s="26"/>
      <c r="M3" s="32"/>
    </row>
    <row r="4" spans="1:14" x14ac:dyDescent="0.25">
      <c r="A4" s="13" t="s">
        <v>18</v>
      </c>
      <c r="B4" s="28" t="s">
        <v>66</v>
      </c>
      <c r="E4" s="31"/>
      <c r="F4" t="s">
        <v>44</v>
      </c>
      <c r="G4" s="26"/>
      <c r="H4" s="26"/>
      <c r="I4" s="26"/>
      <c r="J4" s="26"/>
      <c r="K4" s="26"/>
      <c r="L4" s="26"/>
      <c r="M4" s="34"/>
    </row>
    <row r="5" spans="1:14" x14ac:dyDescent="0.25">
      <c r="A5" s="18" t="s">
        <v>1</v>
      </c>
      <c r="B5" s="28"/>
      <c r="E5" s="31"/>
      <c r="F5" t="s">
        <v>45</v>
      </c>
      <c r="G5" s="26"/>
      <c r="H5" s="26"/>
      <c r="I5" s="26"/>
      <c r="J5" s="26"/>
      <c r="K5" s="26"/>
      <c r="L5" s="26"/>
      <c r="M5" s="32"/>
    </row>
    <row r="6" spans="1:14" x14ac:dyDescent="0.25">
      <c r="A6" s="18" t="s">
        <v>3</v>
      </c>
      <c r="B6" s="29"/>
      <c r="C6" t="s">
        <v>65</v>
      </c>
      <c r="D6" s="26" t="s">
        <v>62</v>
      </c>
      <c r="E6" s="31" t="s">
        <v>63</v>
      </c>
      <c r="F6" t="s">
        <v>46</v>
      </c>
      <c r="G6" s="26"/>
      <c r="H6" s="26"/>
      <c r="I6" s="26"/>
      <c r="J6" s="26"/>
      <c r="K6" s="26"/>
      <c r="L6" s="26"/>
      <c r="M6" s="32"/>
    </row>
    <row r="7" spans="1:14" x14ac:dyDescent="0.25">
      <c r="A7" s="18" t="s">
        <v>36</v>
      </c>
      <c r="B7" s="29" t="s">
        <v>73</v>
      </c>
      <c r="C7" t="s">
        <v>74</v>
      </c>
      <c r="D7" s="26" t="s">
        <v>75</v>
      </c>
      <c r="E7" s="31"/>
      <c r="F7" t="s">
        <v>47</v>
      </c>
      <c r="G7" s="26"/>
      <c r="H7" s="26"/>
      <c r="I7" s="26"/>
      <c r="J7" s="27"/>
      <c r="K7" s="26"/>
      <c r="L7" s="27"/>
      <c r="M7" s="33"/>
    </row>
    <row r="8" spans="1:14" x14ac:dyDescent="0.25">
      <c r="A8" s="18" t="s">
        <v>4</v>
      </c>
      <c r="B8" s="30">
        <v>43195</v>
      </c>
      <c r="E8" s="31"/>
      <c r="F8" t="s">
        <v>48</v>
      </c>
      <c r="G8" s="26"/>
      <c r="H8" s="26"/>
      <c r="I8" s="26"/>
      <c r="J8" s="27"/>
      <c r="K8" s="26"/>
      <c r="L8" s="27"/>
      <c r="M8" s="32"/>
    </row>
    <row r="9" spans="1:14" x14ac:dyDescent="0.25">
      <c r="A9" s="18"/>
      <c r="B9" s="19"/>
      <c r="E9" s="31"/>
      <c r="F9" t="s">
        <v>49</v>
      </c>
      <c r="G9" s="26"/>
      <c r="H9" s="26"/>
      <c r="I9" s="26"/>
      <c r="J9" s="27"/>
      <c r="K9" s="26"/>
      <c r="L9" s="27"/>
      <c r="M9" s="31"/>
    </row>
    <row r="10" spans="1:14" x14ac:dyDescent="0.25">
      <c r="A10" s="18" t="s">
        <v>19</v>
      </c>
      <c r="B10" s="19"/>
      <c r="E10" s="31"/>
      <c r="F10" t="s">
        <v>50</v>
      </c>
      <c r="G10" s="26"/>
      <c r="H10" s="26"/>
      <c r="I10" s="26"/>
      <c r="J10" s="27"/>
      <c r="K10" s="26"/>
      <c r="L10" s="27"/>
      <c r="M10" s="31"/>
    </row>
    <row r="11" spans="1:14" x14ac:dyDescent="0.25">
      <c r="A11" s="20" t="s">
        <v>20</v>
      </c>
      <c r="B11" s="19">
        <v>0</v>
      </c>
      <c r="E11" s="31"/>
      <c r="F11" t="s">
        <v>51</v>
      </c>
      <c r="G11" s="26"/>
      <c r="H11" s="26"/>
      <c r="I11" s="26"/>
      <c r="J11" s="27"/>
      <c r="K11" s="26"/>
      <c r="L11" s="27"/>
      <c r="M11" s="31"/>
    </row>
    <row r="12" spans="1:14" x14ac:dyDescent="0.25">
      <c r="A12" s="20" t="s">
        <v>21</v>
      </c>
      <c r="B12" s="19">
        <v>0</v>
      </c>
      <c r="E12" s="31"/>
      <c r="F12" t="s">
        <v>52</v>
      </c>
      <c r="G12" s="26"/>
      <c r="H12" s="26"/>
      <c r="I12" s="26"/>
      <c r="J12" s="27"/>
      <c r="K12" s="26"/>
      <c r="L12" s="27"/>
      <c r="M12" s="31"/>
    </row>
    <row r="13" spans="1:14" x14ac:dyDescent="0.25">
      <c r="A13" s="20" t="s">
        <v>22</v>
      </c>
      <c r="B13" s="19">
        <v>0</v>
      </c>
      <c r="E13" s="31"/>
      <c r="F13" t="s">
        <v>53</v>
      </c>
      <c r="G13" s="26"/>
      <c r="H13" s="26"/>
      <c r="I13" s="26"/>
      <c r="J13" s="27"/>
      <c r="K13" s="26"/>
      <c r="L13" s="27"/>
      <c r="M13" s="31"/>
    </row>
    <row r="14" spans="1:14" x14ac:dyDescent="0.25">
      <c r="A14" s="20" t="s">
        <v>23</v>
      </c>
      <c r="B14" s="19">
        <v>0</v>
      </c>
      <c r="E14" s="31"/>
      <c r="F14" t="s">
        <v>54</v>
      </c>
      <c r="G14" s="26"/>
      <c r="H14" s="26"/>
      <c r="I14" s="26"/>
      <c r="J14" s="27"/>
      <c r="K14" s="26"/>
      <c r="L14" s="27"/>
      <c r="M14" s="31"/>
    </row>
    <row r="15" spans="1:14" x14ac:dyDescent="0.25">
      <c r="A15" s="20" t="s">
        <v>24</v>
      </c>
      <c r="B15" s="19">
        <v>0</v>
      </c>
      <c r="D15" s="35"/>
      <c r="G15" s="35">
        <f>SUM(G3:G14)</f>
        <v>0</v>
      </c>
      <c r="H15" s="35">
        <f>SUM(H3:H14)</f>
        <v>0</v>
      </c>
      <c r="I15" s="35">
        <f>SUM(I3:I14)</f>
        <v>0</v>
      </c>
      <c r="K15" s="35">
        <f>SUM(K3:K14)</f>
        <v>0</v>
      </c>
      <c r="L15" s="35">
        <f>SUM(L3:L14)</f>
        <v>0</v>
      </c>
    </row>
    <row r="16" spans="1:14" x14ac:dyDescent="0.25">
      <c r="A16" s="20" t="s">
        <v>25</v>
      </c>
      <c r="B16" s="19">
        <v>0</v>
      </c>
    </row>
    <row r="17" spans="1:12" x14ac:dyDescent="0.25">
      <c r="A17" s="20" t="s">
        <v>26</v>
      </c>
      <c r="B17" s="19">
        <f>H15</f>
        <v>0</v>
      </c>
      <c r="G17" s="13" t="s">
        <v>33</v>
      </c>
      <c r="H17" s="13"/>
      <c r="I17" s="13"/>
    </row>
    <row r="18" spans="1:12" x14ac:dyDescent="0.25">
      <c r="A18" s="18" t="s">
        <v>27</v>
      </c>
      <c r="B18" s="19"/>
      <c r="E18" t="s">
        <v>95</v>
      </c>
      <c r="F18" s="31">
        <v>42159</v>
      </c>
      <c r="G18" s="26">
        <v>1680</v>
      </c>
      <c r="H18" s="26"/>
      <c r="I18" s="26"/>
    </row>
    <row r="19" spans="1:12" x14ac:dyDescent="0.25">
      <c r="A19" s="20" t="s">
        <v>28</v>
      </c>
      <c r="B19" s="19">
        <v>0</v>
      </c>
      <c r="E19" t="s">
        <v>96</v>
      </c>
      <c r="F19" s="31">
        <v>42450</v>
      </c>
      <c r="G19" s="26">
        <v>35</v>
      </c>
      <c r="H19" s="26"/>
      <c r="I19" s="26"/>
    </row>
    <row r="20" spans="1:12" x14ac:dyDescent="0.25">
      <c r="A20" s="20" t="s">
        <v>29</v>
      </c>
      <c r="B20" s="19">
        <v>0</v>
      </c>
      <c r="E20" t="s">
        <v>97</v>
      </c>
      <c r="F20" s="31">
        <v>42458</v>
      </c>
      <c r="G20" s="26">
        <v>1980</v>
      </c>
      <c r="H20" s="26"/>
      <c r="I20" s="26"/>
    </row>
    <row r="21" spans="1:12" x14ac:dyDescent="0.25">
      <c r="A21" s="20" t="s">
        <v>30</v>
      </c>
      <c r="B21" s="19">
        <v>0</v>
      </c>
      <c r="E21" t="s">
        <v>98</v>
      </c>
      <c r="F21" s="31">
        <v>42719</v>
      </c>
      <c r="G21" s="26">
        <v>540</v>
      </c>
      <c r="H21" s="26"/>
      <c r="I21" s="26"/>
    </row>
    <row r="22" spans="1:12" x14ac:dyDescent="0.25">
      <c r="A22" s="20" t="s">
        <v>31</v>
      </c>
      <c r="B22" s="19">
        <v>0</v>
      </c>
      <c r="E22" t="s">
        <v>99</v>
      </c>
      <c r="F22" s="31">
        <v>42803</v>
      </c>
      <c r="G22" s="26">
        <v>1980</v>
      </c>
      <c r="H22" s="26"/>
      <c r="I22" s="26"/>
    </row>
    <row r="23" spans="1:12" x14ac:dyDescent="0.25">
      <c r="A23" s="20" t="s">
        <v>32</v>
      </c>
      <c r="B23" s="19">
        <v>0</v>
      </c>
      <c r="D23" s="27"/>
      <c r="E23" s="21" t="s">
        <v>99</v>
      </c>
      <c r="F23" s="31">
        <v>43160</v>
      </c>
      <c r="G23" s="26">
        <v>1980</v>
      </c>
      <c r="H23" s="26"/>
      <c r="I23" s="26"/>
    </row>
    <row r="24" spans="1:12" ht="15.75" thickBot="1" x14ac:dyDescent="0.3">
      <c r="A24" s="20" t="s">
        <v>34</v>
      </c>
      <c r="B24" s="22">
        <f>G30+G15+H15</f>
        <v>8195</v>
      </c>
      <c r="D24" s="27"/>
      <c r="E24" s="24"/>
      <c r="G24" s="26"/>
      <c r="H24" s="26"/>
      <c r="I24" s="26"/>
    </row>
    <row r="25" spans="1:12" ht="15.75" thickTop="1" x14ac:dyDescent="0.25">
      <c r="B25" s="19">
        <f>SUM(B11,B12,B13,B14,B15,B16,B17,B19,B20,B22,B21,B23,B24)</f>
        <v>8195</v>
      </c>
      <c r="C25" s="23"/>
      <c r="D25" s="27"/>
      <c r="E25" s="25"/>
      <c r="G25" s="26"/>
      <c r="H25" s="26"/>
      <c r="I25" s="26"/>
    </row>
    <row r="26" spans="1:12" x14ac:dyDescent="0.25">
      <c r="B26" s="8"/>
      <c r="D26" s="27"/>
      <c r="E26" s="25"/>
      <c r="G26" s="26"/>
      <c r="H26" s="26"/>
      <c r="I26" s="26"/>
    </row>
    <row r="27" spans="1:12" x14ac:dyDescent="0.25">
      <c r="D27" s="27"/>
      <c r="E27" s="25"/>
      <c r="G27" s="26"/>
      <c r="H27" s="26"/>
      <c r="I27" s="26"/>
    </row>
    <row r="28" spans="1:12" x14ac:dyDescent="0.25">
      <c r="A28" t="s">
        <v>35</v>
      </c>
      <c r="B28" s="6">
        <f>Valuation!B23</f>
        <v>287455.87</v>
      </c>
      <c r="D28" s="27"/>
      <c r="E28" s="25"/>
      <c r="G28" s="26"/>
      <c r="H28" s="26"/>
      <c r="I28" s="26"/>
    </row>
    <row r="29" spans="1:12" x14ac:dyDescent="0.25">
      <c r="D29" s="27"/>
      <c r="G29" s="26"/>
      <c r="H29" s="26"/>
      <c r="I29" s="43"/>
    </row>
    <row r="30" spans="1:12" x14ac:dyDescent="0.25">
      <c r="B30" t="str">
        <f>B3</f>
        <v>RSA</v>
      </c>
      <c r="F30" s="13" t="s">
        <v>64</v>
      </c>
      <c r="G30" s="43">
        <f>SUM(G18:G29)</f>
        <v>8195</v>
      </c>
      <c r="H30" s="43"/>
      <c r="I30" s="35"/>
      <c r="J30" s="13"/>
      <c r="K30" s="13"/>
      <c r="L30" s="13"/>
    </row>
    <row r="31" spans="1:12" x14ac:dyDescent="0.25">
      <c r="B31" t="str">
        <f>B4</f>
        <v>RSA</v>
      </c>
    </row>
    <row r="32" spans="1:12" x14ac:dyDescent="0.25">
      <c r="A32" s="31">
        <v>42473</v>
      </c>
      <c r="B32" t="s">
        <v>85</v>
      </c>
      <c r="C32" t="s">
        <v>86</v>
      </c>
    </row>
    <row r="33" spans="1:3" x14ac:dyDescent="0.25">
      <c r="A33" s="31">
        <v>42573</v>
      </c>
      <c r="B33" t="s">
        <v>75</v>
      </c>
      <c r="C33" t="s">
        <v>87</v>
      </c>
    </row>
    <row r="34" spans="1:3" x14ac:dyDescent="0.25">
      <c r="A34" s="31">
        <v>42425</v>
      </c>
      <c r="B34" t="s">
        <v>74</v>
      </c>
      <c r="C34" t="s">
        <v>87</v>
      </c>
    </row>
    <row r="35" spans="1:3" x14ac:dyDescent="0.25">
      <c r="A35" s="31">
        <v>42111</v>
      </c>
      <c r="B35" t="s">
        <v>73</v>
      </c>
      <c r="C35" t="s">
        <v>87</v>
      </c>
    </row>
    <row r="36" spans="1:3" x14ac:dyDescent="0.25">
      <c r="A36" s="31">
        <v>42111</v>
      </c>
      <c r="B36" t="s">
        <v>88</v>
      </c>
      <c r="C36" t="s">
        <v>89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topLeftCell="A4" workbookViewId="0">
      <selection activeCell="A13" sqref="A13:XFD13"/>
    </sheetView>
  </sheetViews>
  <sheetFormatPr defaultRowHeight="15" x14ac:dyDescent="0.25"/>
  <cols>
    <col min="1" max="1" width="19.140625" customWidth="1"/>
    <col min="2" max="2" width="18.42578125" bestFit="1" customWidth="1"/>
    <col min="3" max="3" width="14" bestFit="1" customWidth="1"/>
    <col min="4" max="4" width="31.28515625" customWidth="1"/>
    <col min="5" max="5" width="15.7109375" style="65" bestFit="1" customWidth="1"/>
    <col min="6" max="6" width="16.140625" bestFit="1" customWidth="1"/>
    <col min="7" max="7" width="11.5703125" bestFit="1" customWidth="1"/>
    <col min="8" max="8" width="9" bestFit="1" customWidth="1"/>
    <col min="9" max="9" width="10.5703125" bestFit="1" customWidth="1"/>
    <col min="11" max="11" width="10.5703125" bestFit="1" customWidth="1"/>
    <col min="14" max="14" width="10.5703125" bestFit="1" customWidth="1"/>
    <col min="17" max="17" width="10.5703125" bestFit="1" customWidth="1"/>
    <col min="18" max="20" width="9.28515625" bestFit="1" customWidth="1"/>
  </cols>
  <sheetData>
    <row r="2" spans="1:20" ht="26.25" x14ac:dyDescent="0.4">
      <c r="A2" s="1" t="s">
        <v>0</v>
      </c>
      <c r="D2" t="s">
        <v>74</v>
      </c>
      <c r="E2" s="65" t="s">
        <v>92</v>
      </c>
      <c r="F2" t="s">
        <v>93</v>
      </c>
    </row>
    <row r="3" spans="1:20" x14ac:dyDescent="0.25">
      <c r="D3" t="s">
        <v>91</v>
      </c>
      <c r="E3" s="65">
        <v>42493</v>
      </c>
      <c r="F3" s="45">
        <v>250</v>
      </c>
    </row>
    <row r="4" spans="1:20" x14ac:dyDescent="0.25">
      <c r="A4" s="2" t="s">
        <v>1</v>
      </c>
      <c r="B4" s="2">
        <f>'Data Capture'!B5</f>
        <v>0</v>
      </c>
      <c r="C4" s="77"/>
      <c r="D4" t="s">
        <v>94</v>
      </c>
      <c r="E4" s="74">
        <v>13</v>
      </c>
      <c r="F4" s="75">
        <f>F3*E4</f>
        <v>3250</v>
      </c>
    </row>
    <row r="5" spans="1:20" x14ac:dyDescent="0.25">
      <c r="A5" s="2" t="s">
        <v>2</v>
      </c>
      <c r="B5" s="2" t="str">
        <f>'Data Capture'!B7:E7</f>
        <v>Darren John Powell</v>
      </c>
      <c r="C5" s="77"/>
    </row>
    <row r="6" spans="1:20" x14ac:dyDescent="0.25">
      <c r="A6" s="2" t="s">
        <v>3</v>
      </c>
      <c r="B6" s="16">
        <f>'Data Capture'!B6</f>
        <v>0</v>
      </c>
      <c r="C6" s="78"/>
    </row>
    <row r="7" spans="1:20" x14ac:dyDescent="0.25">
      <c r="A7" s="2" t="s">
        <v>4</v>
      </c>
      <c r="B7" s="15">
        <f>'Data Capture'!B8</f>
        <v>43195</v>
      </c>
      <c r="C7" s="79"/>
    </row>
    <row r="8" spans="1:20" x14ac:dyDescent="0.25">
      <c r="B8" s="14"/>
      <c r="C8" s="14"/>
      <c r="I8" t="s">
        <v>59</v>
      </c>
    </row>
    <row r="9" spans="1:20" ht="15.75" thickBot="1" x14ac:dyDescent="0.3">
      <c r="I9" t="s">
        <v>43</v>
      </c>
      <c r="J9" t="s">
        <v>60</v>
      </c>
      <c r="K9" t="s">
        <v>45</v>
      </c>
      <c r="L9" t="s">
        <v>61</v>
      </c>
      <c r="M9" t="s">
        <v>47</v>
      </c>
      <c r="N9" t="s">
        <v>48</v>
      </c>
      <c r="O9" t="s">
        <v>49</v>
      </c>
      <c r="P9" t="s">
        <v>50</v>
      </c>
      <c r="Q9" t="s">
        <v>51</v>
      </c>
      <c r="R9" t="s">
        <v>52</v>
      </c>
      <c r="S9" t="s">
        <v>53</v>
      </c>
      <c r="T9" t="s">
        <v>54</v>
      </c>
    </row>
    <row r="10" spans="1:20" ht="15.75" thickBot="1" x14ac:dyDescent="0.3">
      <c r="A10" s="4" t="s">
        <v>4</v>
      </c>
      <c r="B10" s="5" t="s">
        <v>5</v>
      </c>
      <c r="C10" s="5" t="s">
        <v>109</v>
      </c>
      <c r="D10" s="5" t="s">
        <v>6</v>
      </c>
      <c r="E10" s="66" t="s">
        <v>79</v>
      </c>
      <c r="F10" s="5" t="s">
        <v>40</v>
      </c>
      <c r="G10" s="5" t="s">
        <v>41</v>
      </c>
      <c r="H10" s="5" t="s">
        <v>42</v>
      </c>
    </row>
    <row r="11" spans="1:20" x14ac:dyDescent="0.25">
      <c r="A11" s="15">
        <v>42830</v>
      </c>
      <c r="B11" s="7">
        <v>66400</v>
      </c>
      <c r="C11" s="6">
        <v>61500</v>
      </c>
      <c r="D11" s="42" t="s">
        <v>80</v>
      </c>
      <c r="E11" s="67">
        <v>42160</v>
      </c>
      <c r="F11" s="76" t="s">
        <v>113</v>
      </c>
      <c r="G11" s="44"/>
      <c r="H11" s="4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x14ac:dyDescent="0.25">
      <c r="A12" s="15">
        <v>42830</v>
      </c>
      <c r="B12" s="6">
        <v>54400</v>
      </c>
      <c r="C12" s="7">
        <v>40000</v>
      </c>
      <c r="D12" s="3" t="s">
        <v>80</v>
      </c>
      <c r="E12" s="68">
        <v>42445</v>
      </c>
      <c r="F12" s="76" t="s">
        <v>105</v>
      </c>
      <c r="G12" s="46"/>
      <c r="H12" s="46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x14ac:dyDescent="0.25">
      <c r="A13" s="15">
        <v>42830</v>
      </c>
      <c r="B13" s="6">
        <v>50000</v>
      </c>
      <c r="C13" s="7">
        <v>50000</v>
      </c>
      <c r="D13" s="3" t="s">
        <v>83</v>
      </c>
      <c r="E13" s="68">
        <v>42445</v>
      </c>
      <c r="F13" s="76" t="s">
        <v>104</v>
      </c>
      <c r="G13" s="46"/>
      <c r="H13" s="46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x14ac:dyDescent="0.25">
      <c r="A14" s="15">
        <v>42830</v>
      </c>
      <c r="B14" s="6">
        <v>7840</v>
      </c>
      <c r="C14" s="7">
        <v>7000</v>
      </c>
      <c r="D14" s="3" t="s">
        <v>80</v>
      </c>
      <c r="E14" s="68">
        <v>42488</v>
      </c>
      <c r="F14" s="76" t="s">
        <v>106</v>
      </c>
      <c r="G14" s="46"/>
      <c r="H14" s="46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x14ac:dyDescent="0.25">
      <c r="A15" s="15">
        <v>42830</v>
      </c>
      <c r="B15" s="6">
        <v>37800</v>
      </c>
      <c r="C15" s="7">
        <v>35000</v>
      </c>
      <c r="D15" s="3" t="s">
        <v>80</v>
      </c>
      <c r="E15" s="68">
        <v>42606</v>
      </c>
      <c r="F15" s="76" t="s">
        <v>107</v>
      </c>
      <c r="G15" s="46"/>
      <c r="H15" s="46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x14ac:dyDescent="0.25">
      <c r="A16" s="15">
        <v>42830</v>
      </c>
      <c r="B16" s="6">
        <v>68000</v>
      </c>
      <c r="C16" s="7">
        <v>68000</v>
      </c>
      <c r="D16" s="3" t="s">
        <v>83</v>
      </c>
      <c r="E16" s="68">
        <v>42803</v>
      </c>
      <c r="F16" s="76" t="s">
        <v>108</v>
      </c>
      <c r="G16" s="46"/>
      <c r="H16" s="46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x14ac:dyDescent="0.25">
      <c r="A17" s="15">
        <v>43166</v>
      </c>
      <c r="B17" s="6">
        <v>3015.87</v>
      </c>
      <c r="C17" s="7"/>
      <c r="D17" s="3" t="s">
        <v>100</v>
      </c>
      <c r="E17" s="68"/>
      <c r="F17" s="44"/>
      <c r="G17" s="46"/>
      <c r="H17" s="46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x14ac:dyDescent="0.25">
      <c r="A18" s="15"/>
      <c r="B18" s="7"/>
      <c r="C18" s="7"/>
      <c r="D18" s="3"/>
      <c r="E18" s="68"/>
      <c r="F18" s="44"/>
      <c r="G18" s="46"/>
      <c r="H18" s="46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t="15.75" thickBot="1" x14ac:dyDescent="0.3">
      <c r="A19" s="15"/>
      <c r="B19" s="9"/>
      <c r="C19" s="9"/>
      <c r="D19" s="10"/>
      <c r="E19" s="69"/>
      <c r="F19" s="47"/>
      <c r="G19" s="47"/>
      <c r="H19" s="47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x14ac:dyDescent="0.25">
      <c r="A20" s="39" t="s">
        <v>57</v>
      </c>
      <c r="B20" s="40"/>
      <c r="C20" s="40"/>
      <c r="D20" s="40"/>
      <c r="E20" s="70"/>
      <c r="F20" s="40"/>
      <c r="G20" s="40">
        <f t="shared" ref="G20:H20" si="0">G12</f>
        <v>0</v>
      </c>
      <c r="H20" s="40">
        <f t="shared" si="0"/>
        <v>0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x14ac:dyDescent="0.25">
      <c r="A21" s="41" t="s">
        <v>58</v>
      </c>
      <c r="B21" s="37">
        <f>SUM(B11:B16)</f>
        <v>284440</v>
      </c>
      <c r="C21" s="37"/>
      <c r="D21" s="37"/>
      <c r="E21" s="71"/>
      <c r="F21" s="37"/>
      <c r="G21" s="37">
        <f t="shared" ref="G21:H21" si="1">G13</f>
        <v>0</v>
      </c>
      <c r="H21" s="37">
        <f t="shared" si="1"/>
        <v>0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15.75" thickBot="1" x14ac:dyDescent="0.3">
      <c r="A22" s="38" t="s">
        <v>56</v>
      </c>
      <c r="B22" s="48"/>
      <c r="C22" s="48"/>
      <c r="D22" s="48"/>
      <c r="E22" s="72"/>
      <c r="F22" s="48"/>
      <c r="G22" s="48">
        <f t="shared" ref="G22:H22" si="2">G11</f>
        <v>0</v>
      </c>
      <c r="H22" s="48">
        <f t="shared" si="2"/>
        <v>0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t="15.75" thickBot="1" x14ac:dyDescent="0.3">
      <c r="A23" s="11" t="s">
        <v>55</v>
      </c>
      <c r="B23" s="12">
        <f>SUM(B11:B19)</f>
        <v>287455.87</v>
      </c>
      <c r="C23" s="12"/>
      <c r="D23" s="12"/>
      <c r="E23" s="73"/>
      <c r="F23" s="12">
        <f t="shared" ref="F23:H23" si="3">SUM(F11:F19)</f>
        <v>0</v>
      </c>
      <c r="G23" s="12">
        <f t="shared" si="3"/>
        <v>0</v>
      </c>
      <c r="H23" s="12">
        <f t="shared" si="3"/>
        <v>0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6" spans="1:20" x14ac:dyDescent="0.25">
      <c r="A26" s="80" t="s">
        <v>110</v>
      </c>
      <c r="B26" s="81">
        <f>B12+B14+B15</f>
        <v>100040</v>
      </c>
    </row>
    <row r="27" spans="1:20" x14ac:dyDescent="0.25">
      <c r="A27" s="80" t="s">
        <v>111</v>
      </c>
      <c r="B27" s="81">
        <f>B11+B13+B16</f>
        <v>184400</v>
      </c>
    </row>
    <row r="28" spans="1:20" x14ac:dyDescent="0.25">
      <c r="A28" s="80" t="s">
        <v>112</v>
      </c>
      <c r="B28" s="81">
        <v>3015.87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D25" zoomScale="70" zoomScaleNormal="70" workbookViewId="0">
      <selection activeCell="E35" sqref="E35"/>
    </sheetView>
  </sheetViews>
  <sheetFormatPr defaultRowHeight="21" x14ac:dyDescent="0.35"/>
  <cols>
    <col min="1" max="1" width="38.5703125" style="50" customWidth="1"/>
    <col min="2" max="2" width="18.85546875" style="50" customWidth="1"/>
    <col min="3" max="3" width="17" style="50" customWidth="1"/>
    <col min="4" max="4" width="44" style="50" customWidth="1"/>
    <col min="5" max="5" width="16.28515625" style="50" bestFit="1" customWidth="1"/>
    <col min="6" max="6" width="17.85546875" style="50" customWidth="1"/>
    <col min="7" max="7" width="41.85546875" style="50" customWidth="1"/>
    <col min="8" max="8" width="17" style="50" customWidth="1"/>
    <col min="9" max="9" width="18.42578125" style="50" customWidth="1"/>
    <col min="10" max="10" width="34.28515625" style="50" bestFit="1" customWidth="1"/>
    <col min="11" max="12" width="14.5703125" style="50" customWidth="1"/>
    <col min="13" max="13" width="34.28515625" style="50" bestFit="1" customWidth="1"/>
    <col min="14" max="15" width="14.5703125" style="50" customWidth="1"/>
    <col min="16" max="16" width="27.5703125" style="50" customWidth="1"/>
    <col min="17" max="18" width="14.5703125" style="50" customWidth="1"/>
    <col min="19" max="16384" width="9.140625" style="50"/>
  </cols>
  <sheetData>
    <row r="1" spans="1:18" ht="22.5" customHeight="1" x14ac:dyDescent="0.35">
      <c r="A1" s="49" t="s">
        <v>16</v>
      </c>
      <c r="B1" s="85"/>
      <c r="C1" s="86"/>
    </row>
    <row r="2" spans="1:18" x14ac:dyDescent="0.35">
      <c r="L2" s="51"/>
    </row>
    <row r="3" spans="1:18" ht="20.25" customHeight="1" x14ac:dyDescent="0.35">
      <c r="A3" s="49" t="s">
        <v>7</v>
      </c>
      <c r="B3" s="91" t="str">
        <f>'Data Capture'!B7</f>
        <v>Darren John Powell</v>
      </c>
      <c r="C3" s="92"/>
      <c r="D3" s="49" t="s">
        <v>7</v>
      </c>
      <c r="E3" s="91" t="str">
        <f>'Data Capture'!C7</f>
        <v>Darren McKeever</v>
      </c>
      <c r="F3" s="92"/>
      <c r="G3" s="49" t="s">
        <v>7</v>
      </c>
      <c r="H3" s="91" t="str">
        <f>'Data Capture'!D7</f>
        <v>Eamonn Patrick Corrigan</v>
      </c>
      <c r="I3" s="92"/>
      <c r="J3" s="49" t="s">
        <v>7</v>
      </c>
      <c r="K3" s="93">
        <f>'Data Capture'!E7</f>
        <v>0</v>
      </c>
      <c r="L3" s="92"/>
      <c r="M3" s="49" t="s">
        <v>7</v>
      </c>
      <c r="N3" s="91" t="s">
        <v>12</v>
      </c>
      <c r="O3" s="92"/>
      <c r="P3" s="49" t="s">
        <v>7</v>
      </c>
      <c r="Q3" s="91" t="s">
        <v>12</v>
      </c>
      <c r="R3" s="92"/>
    </row>
    <row r="4" spans="1:18" ht="20.25" customHeight="1" x14ac:dyDescent="0.35"/>
    <row r="5" spans="1:18" ht="20.25" customHeight="1" x14ac:dyDescent="0.35">
      <c r="A5" s="50" t="s">
        <v>8</v>
      </c>
      <c r="B5" s="52" t="s">
        <v>4</v>
      </c>
      <c r="C5" s="53" t="s">
        <v>9</v>
      </c>
      <c r="D5" s="50" t="s">
        <v>8</v>
      </c>
      <c r="E5" s="52" t="s">
        <v>4</v>
      </c>
      <c r="F5" s="53" t="s">
        <v>9</v>
      </c>
      <c r="G5" s="50" t="s">
        <v>8</v>
      </c>
      <c r="H5" s="52" t="s">
        <v>4</v>
      </c>
      <c r="I5" s="53" t="s">
        <v>9</v>
      </c>
      <c r="J5" s="50" t="s">
        <v>8</v>
      </c>
      <c r="K5" s="52" t="s">
        <v>4</v>
      </c>
      <c r="L5" s="53" t="s">
        <v>9</v>
      </c>
      <c r="M5" s="50" t="s">
        <v>8</v>
      </c>
      <c r="N5" s="52" t="s">
        <v>4</v>
      </c>
      <c r="O5" s="53" t="s">
        <v>9</v>
      </c>
      <c r="P5" s="50" t="s">
        <v>8</v>
      </c>
      <c r="Q5" s="52" t="s">
        <v>4</v>
      </c>
      <c r="R5" s="53" t="s">
        <v>9</v>
      </c>
    </row>
    <row r="6" spans="1:18" ht="20.25" customHeight="1" x14ac:dyDescent="0.35">
      <c r="A6" s="50" t="s">
        <v>81</v>
      </c>
      <c r="B6" s="54">
        <v>42159</v>
      </c>
      <c r="C6" s="55">
        <v>63265.54</v>
      </c>
      <c r="D6" s="50" t="s">
        <v>82</v>
      </c>
      <c r="E6" s="54">
        <v>42440</v>
      </c>
      <c r="F6" s="55">
        <v>100987.93</v>
      </c>
      <c r="G6" s="50" t="s">
        <v>84</v>
      </c>
      <c r="H6" s="54">
        <v>42605</v>
      </c>
      <c r="I6" s="55">
        <v>35015.15</v>
      </c>
      <c r="K6" s="56"/>
      <c r="L6" s="55"/>
      <c r="N6" s="56"/>
      <c r="O6" s="55"/>
      <c r="Q6" s="56"/>
      <c r="R6" s="55"/>
    </row>
    <row r="7" spans="1:18" ht="20.25" customHeight="1" x14ac:dyDescent="0.35">
      <c r="B7" s="56"/>
      <c r="C7" s="55"/>
      <c r="D7" s="50" t="s">
        <v>101</v>
      </c>
      <c r="E7" s="56" t="s">
        <v>103</v>
      </c>
      <c r="F7" s="55">
        <v>3250</v>
      </c>
      <c r="G7" s="50" t="s">
        <v>90</v>
      </c>
      <c r="H7" s="54">
        <v>42803</v>
      </c>
      <c r="I7" s="55">
        <v>66145.91</v>
      </c>
      <c r="K7" s="56"/>
      <c r="L7" s="55"/>
      <c r="N7" s="56"/>
      <c r="O7" s="55"/>
      <c r="Q7" s="56"/>
      <c r="R7" s="55"/>
    </row>
    <row r="8" spans="1:18" ht="20.25" customHeight="1" x14ac:dyDescent="0.35">
      <c r="B8" s="56"/>
      <c r="C8" s="55"/>
      <c r="D8" s="50" t="s">
        <v>102</v>
      </c>
      <c r="E8" s="56"/>
      <c r="F8" s="55"/>
      <c r="G8" s="50" t="s">
        <v>90</v>
      </c>
      <c r="H8" s="54">
        <v>42803</v>
      </c>
      <c r="I8" s="55">
        <v>2816.81</v>
      </c>
      <c r="K8" s="56"/>
      <c r="L8" s="55"/>
      <c r="N8" s="56"/>
      <c r="O8" s="55"/>
      <c r="Q8" s="56"/>
      <c r="R8" s="55"/>
    </row>
    <row r="9" spans="1:18" ht="20.25" customHeight="1" x14ac:dyDescent="0.35">
      <c r="B9" s="56"/>
      <c r="C9" s="55"/>
      <c r="E9" s="56"/>
      <c r="F9" s="55"/>
      <c r="H9" s="56"/>
      <c r="I9" s="55"/>
      <c r="K9" s="56"/>
      <c r="L9" s="55"/>
      <c r="N9" s="56"/>
      <c r="O9" s="55"/>
      <c r="Q9" s="56"/>
      <c r="R9" s="55"/>
    </row>
    <row r="10" spans="1:18" ht="20.25" customHeight="1" x14ac:dyDescent="0.35">
      <c r="B10" s="56"/>
      <c r="C10" s="55"/>
      <c r="E10" s="56"/>
      <c r="F10" s="55"/>
      <c r="H10" s="56"/>
      <c r="I10" s="55"/>
      <c r="K10" s="56"/>
      <c r="L10" s="55"/>
      <c r="N10" s="56"/>
      <c r="O10" s="55"/>
      <c r="Q10" s="56"/>
      <c r="R10" s="55"/>
    </row>
    <row r="11" spans="1:18" ht="20.25" customHeight="1" x14ac:dyDescent="0.35">
      <c r="B11" s="56"/>
      <c r="C11" s="55"/>
      <c r="E11" s="56"/>
      <c r="F11" s="55"/>
      <c r="H11" s="56"/>
      <c r="I11" s="55"/>
      <c r="K11" s="56"/>
      <c r="L11" s="55"/>
      <c r="N11" s="56"/>
      <c r="O11" s="55"/>
      <c r="Q11" s="56"/>
      <c r="R11" s="55"/>
    </row>
    <row r="12" spans="1:18" ht="20.25" customHeight="1" x14ac:dyDescent="0.35">
      <c r="B12" s="56"/>
      <c r="C12" s="55"/>
      <c r="E12" s="56"/>
      <c r="F12" s="55"/>
      <c r="H12" s="56"/>
      <c r="I12" s="55"/>
      <c r="K12" s="56"/>
      <c r="L12" s="55"/>
      <c r="N12" s="56"/>
      <c r="O12" s="55"/>
      <c r="Q12" s="56"/>
      <c r="R12" s="55"/>
    </row>
    <row r="13" spans="1:18" ht="20.25" customHeight="1" x14ac:dyDescent="0.35">
      <c r="B13" s="56"/>
      <c r="C13" s="55"/>
      <c r="E13" s="56"/>
      <c r="F13" s="55"/>
      <c r="H13" s="56"/>
      <c r="I13" s="55"/>
      <c r="K13" s="56"/>
      <c r="L13" s="55"/>
      <c r="N13" s="56"/>
      <c r="O13" s="55"/>
      <c r="Q13" s="56"/>
      <c r="R13" s="55"/>
    </row>
    <row r="14" spans="1:18" ht="20.25" customHeight="1" x14ac:dyDescent="0.35">
      <c r="B14" s="56"/>
      <c r="C14" s="55"/>
      <c r="E14" s="56"/>
      <c r="F14" s="55"/>
      <c r="H14" s="56"/>
      <c r="I14" s="55"/>
      <c r="K14" s="56"/>
      <c r="L14" s="55"/>
      <c r="N14" s="56"/>
      <c r="O14" s="55"/>
      <c r="Q14" s="56"/>
      <c r="R14" s="55"/>
    </row>
    <row r="15" spans="1:18" ht="20.25" customHeight="1" x14ac:dyDescent="0.35">
      <c r="B15" s="56"/>
      <c r="C15" s="55"/>
      <c r="E15" s="56"/>
      <c r="F15" s="55"/>
      <c r="H15" s="56"/>
      <c r="I15" s="55"/>
      <c r="K15" s="56"/>
      <c r="L15" s="55"/>
      <c r="N15" s="56"/>
      <c r="O15" s="55"/>
      <c r="Q15" s="56"/>
      <c r="R15" s="55"/>
    </row>
    <row r="16" spans="1:18" ht="20.25" customHeight="1" x14ac:dyDescent="0.35">
      <c r="B16" s="56"/>
      <c r="C16" s="55"/>
      <c r="E16" s="56"/>
      <c r="F16" s="55"/>
      <c r="H16" s="56"/>
      <c r="I16" s="55"/>
      <c r="K16" s="56"/>
      <c r="L16" s="55"/>
      <c r="N16" s="56"/>
      <c r="O16" s="55"/>
      <c r="Q16" s="56"/>
      <c r="R16" s="55"/>
    </row>
    <row r="17" spans="2:18" ht="20.25" customHeight="1" x14ac:dyDescent="0.35">
      <c r="B17" s="56"/>
      <c r="C17" s="55"/>
      <c r="E17" s="56"/>
      <c r="F17" s="55"/>
      <c r="H17" s="56"/>
      <c r="I17" s="55"/>
      <c r="K17" s="56"/>
      <c r="L17" s="55"/>
      <c r="N17" s="56"/>
      <c r="O17" s="55"/>
      <c r="Q17" s="56"/>
      <c r="R17" s="55"/>
    </row>
    <row r="18" spans="2:18" ht="20.25" customHeight="1" x14ac:dyDescent="0.35">
      <c r="B18" s="56"/>
      <c r="C18" s="55"/>
      <c r="E18" s="56"/>
      <c r="F18" s="55"/>
      <c r="H18" s="56"/>
      <c r="I18" s="55"/>
      <c r="K18" s="56"/>
      <c r="L18" s="55"/>
      <c r="N18" s="56"/>
      <c r="O18" s="55"/>
      <c r="Q18" s="56"/>
      <c r="R18" s="55"/>
    </row>
    <row r="19" spans="2:18" ht="20.25" customHeight="1" x14ac:dyDescent="0.35">
      <c r="B19" s="56"/>
      <c r="C19" s="55"/>
      <c r="E19" s="56"/>
      <c r="F19" s="55"/>
      <c r="H19" s="56"/>
      <c r="I19" s="55"/>
      <c r="K19" s="56"/>
      <c r="L19" s="55"/>
      <c r="N19" s="56"/>
      <c r="O19" s="55"/>
      <c r="Q19" s="56"/>
      <c r="R19" s="55"/>
    </row>
    <row r="20" spans="2:18" ht="20.25" customHeight="1" x14ac:dyDescent="0.35">
      <c r="B20" s="56"/>
      <c r="C20" s="55"/>
      <c r="E20" s="56"/>
      <c r="F20" s="55"/>
      <c r="H20" s="56"/>
      <c r="I20" s="55"/>
      <c r="K20" s="56"/>
      <c r="L20" s="55"/>
      <c r="N20" s="56"/>
      <c r="O20" s="55"/>
      <c r="Q20" s="56"/>
      <c r="R20" s="55"/>
    </row>
    <row r="21" spans="2:18" ht="20.25" customHeight="1" x14ac:dyDescent="0.35">
      <c r="B21" s="56"/>
      <c r="C21" s="55"/>
      <c r="E21" s="56"/>
      <c r="F21" s="55"/>
      <c r="H21" s="56"/>
      <c r="I21" s="55"/>
      <c r="K21" s="56"/>
      <c r="L21" s="55"/>
      <c r="N21" s="56"/>
      <c r="O21" s="55"/>
      <c r="Q21" s="56"/>
      <c r="R21" s="55"/>
    </row>
    <row r="22" spans="2:18" ht="20.25" customHeight="1" x14ac:dyDescent="0.35">
      <c r="B22" s="56"/>
      <c r="C22" s="55"/>
      <c r="E22" s="56"/>
      <c r="F22" s="55"/>
      <c r="H22" s="56"/>
      <c r="I22" s="55"/>
      <c r="K22" s="56"/>
      <c r="L22" s="55"/>
      <c r="N22" s="56"/>
      <c r="O22" s="55"/>
      <c r="Q22" s="56"/>
      <c r="R22" s="55"/>
    </row>
    <row r="23" spans="2:18" ht="20.25" customHeight="1" x14ac:dyDescent="0.35">
      <c r="B23" s="56"/>
      <c r="C23" s="55"/>
      <c r="E23" s="56"/>
      <c r="F23" s="55"/>
      <c r="H23" s="56"/>
      <c r="I23" s="55"/>
      <c r="K23" s="56"/>
      <c r="L23" s="55"/>
      <c r="N23" s="56"/>
      <c r="O23" s="55"/>
      <c r="Q23" s="56"/>
      <c r="R23" s="55"/>
    </row>
    <row r="24" spans="2:18" ht="20.25" customHeight="1" x14ac:dyDescent="0.35">
      <c r="B24" s="56"/>
      <c r="C24" s="55"/>
      <c r="E24" s="56"/>
      <c r="F24" s="55"/>
      <c r="H24" s="56"/>
      <c r="I24" s="55"/>
      <c r="K24" s="56"/>
      <c r="L24" s="55"/>
      <c r="N24" s="56"/>
      <c r="O24" s="55"/>
      <c r="Q24" s="56"/>
      <c r="R24" s="55"/>
    </row>
    <row r="25" spans="2:18" ht="20.25" customHeight="1" x14ac:dyDescent="0.35">
      <c r="B25" s="56"/>
      <c r="C25" s="55"/>
      <c r="E25" s="56"/>
      <c r="F25" s="55"/>
      <c r="H25" s="56"/>
      <c r="I25" s="55"/>
      <c r="K25" s="56"/>
      <c r="L25" s="55"/>
      <c r="N25" s="56"/>
      <c r="O25" s="55"/>
      <c r="Q25" s="56"/>
      <c r="R25" s="55"/>
    </row>
    <row r="26" spans="2:18" ht="20.25" customHeight="1" x14ac:dyDescent="0.35">
      <c r="B26" s="56"/>
      <c r="C26" s="55"/>
      <c r="E26" s="56"/>
      <c r="F26" s="55"/>
      <c r="H26" s="56"/>
      <c r="I26" s="55"/>
      <c r="K26" s="56"/>
      <c r="L26" s="55"/>
      <c r="N26" s="56"/>
      <c r="O26" s="55"/>
      <c r="Q26" s="56"/>
      <c r="R26" s="55"/>
    </row>
    <row r="27" spans="2:18" ht="20.25" customHeight="1" x14ac:dyDescent="0.35">
      <c r="B27" s="56"/>
      <c r="C27" s="55"/>
      <c r="E27" s="56"/>
      <c r="F27" s="55"/>
      <c r="H27" s="56"/>
      <c r="I27" s="55"/>
      <c r="K27" s="56"/>
      <c r="L27" s="55"/>
      <c r="N27" s="56"/>
      <c r="O27" s="55"/>
      <c r="Q27" s="56"/>
      <c r="R27" s="55"/>
    </row>
    <row r="28" spans="2:18" ht="20.25" customHeight="1" x14ac:dyDescent="0.35">
      <c r="B28" s="56"/>
      <c r="C28" s="55"/>
      <c r="E28" s="56"/>
      <c r="F28" s="55"/>
      <c r="H28" s="56"/>
      <c r="I28" s="55"/>
      <c r="K28" s="56"/>
      <c r="L28" s="55"/>
      <c r="N28" s="56"/>
      <c r="O28" s="55"/>
      <c r="Q28" s="56"/>
      <c r="R28" s="55"/>
    </row>
    <row r="29" spans="2:18" ht="20.25" customHeight="1" x14ac:dyDescent="0.35">
      <c r="B29" s="56"/>
      <c r="C29" s="55"/>
      <c r="E29" s="56"/>
      <c r="F29" s="55"/>
      <c r="H29" s="56"/>
      <c r="I29" s="55"/>
      <c r="K29" s="56"/>
      <c r="L29" s="55"/>
      <c r="N29" s="56"/>
      <c r="O29" s="55"/>
      <c r="Q29" s="56"/>
      <c r="R29" s="55"/>
    </row>
    <row r="30" spans="2:18" ht="20.25" customHeight="1" x14ac:dyDescent="0.35">
      <c r="C30" s="57"/>
      <c r="F30" s="57"/>
      <c r="I30" s="57"/>
      <c r="L30" s="57"/>
      <c r="O30" s="57"/>
      <c r="R30" s="57"/>
    </row>
    <row r="31" spans="2:18" ht="20.25" customHeight="1" x14ac:dyDescent="0.35">
      <c r="B31" s="49" t="s">
        <v>10</v>
      </c>
      <c r="C31" s="58">
        <f>SUM(C6:C29)</f>
        <v>63265.54</v>
      </c>
      <c r="E31" s="49" t="s">
        <v>10</v>
      </c>
      <c r="F31" s="58">
        <f>SUM(F6:F29)</f>
        <v>104237.93</v>
      </c>
      <c r="H31" s="49" t="s">
        <v>10</v>
      </c>
      <c r="I31" s="58">
        <f>SUM(I6:I29)</f>
        <v>103977.87</v>
      </c>
      <c r="K31" s="49" t="s">
        <v>10</v>
      </c>
      <c r="L31" s="58">
        <f>SUM(L6:L29)</f>
        <v>0</v>
      </c>
      <c r="N31" s="49" t="s">
        <v>10</v>
      </c>
      <c r="O31" s="58">
        <f>SUM(O6:O29)</f>
        <v>0</v>
      </c>
      <c r="Q31" s="49" t="s">
        <v>10</v>
      </c>
      <c r="R31" s="58">
        <f>SUM(R6:R29)</f>
        <v>0</v>
      </c>
    </row>
    <row r="32" spans="2:18" ht="20.25" customHeight="1" x14ac:dyDescent="0.35"/>
    <row r="33" spans="1:11" x14ac:dyDescent="0.35">
      <c r="A33" s="50" t="s">
        <v>114</v>
      </c>
      <c r="C33" s="49">
        <v>66400</v>
      </c>
      <c r="F33" s="50">
        <v>54400</v>
      </c>
      <c r="I33" s="50">
        <v>37800</v>
      </c>
    </row>
    <row r="34" spans="1:11" x14ac:dyDescent="0.35">
      <c r="A34" s="94">
        <v>42830</v>
      </c>
      <c r="F34" s="50">
        <v>50000</v>
      </c>
      <c r="I34" s="50">
        <v>68000</v>
      </c>
    </row>
    <row r="35" spans="1:11" ht="18.75" customHeight="1" x14ac:dyDescent="0.35">
      <c r="B35" s="89" t="s">
        <v>13</v>
      </c>
      <c r="C35" s="89"/>
      <c r="F35" s="50">
        <v>7840</v>
      </c>
      <c r="I35" s="49">
        <f>SUM(I33:I34)</f>
        <v>105800</v>
      </c>
      <c r="K35" s="50">
        <f>C33+F36+I35</f>
        <v>284440</v>
      </c>
    </row>
    <row r="36" spans="1:11" ht="18.75" customHeight="1" x14ac:dyDescent="0.35">
      <c r="F36" s="49">
        <f>SUM(F33:F35)</f>
        <v>112240</v>
      </c>
    </row>
    <row r="37" spans="1:11" ht="18.75" customHeight="1" x14ac:dyDescent="0.35"/>
    <row r="38" spans="1:11" ht="23.25" customHeight="1" x14ac:dyDescent="0.35">
      <c r="A38" s="49" t="s">
        <v>7</v>
      </c>
      <c r="B38" s="87" t="str">
        <f>B3</f>
        <v>Darren John Powell</v>
      </c>
      <c r="C38" s="87"/>
      <c r="D38" s="59" t="str">
        <f>E3</f>
        <v>Darren McKeever</v>
      </c>
      <c r="E38" s="87" t="str">
        <f>H3</f>
        <v>Eamonn Patrick Corrigan</v>
      </c>
      <c r="F38" s="87"/>
      <c r="G38" s="59">
        <f>K3</f>
        <v>0</v>
      </c>
      <c r="H38" s="87" t="str">
        <f>N3</f>
        <v>N/A</v>
      </c>
      <c r="I38" s="87"/>
      <c r="J38" s="59" t="str">
        <f>Q3</f>
        <v>N/A</v>
      </c>
      <c r="K38" s="60"/>
    </row>
    <row r="39" spans="1:11" ht="23.25" customHeight="1" x14ac:dyDescent="0.35">
      <c r="A39" s="49" t="s">
        <v>11</v>
      </c>
      <c r="B39" s="90">
        <f>C31/(C31+F31+I31+L31+O31+R31)</f>
        <v>0.23303826332962704</v>
      </c>
      <c r="C39" s="90"/>
      <c r="D39" s="61">
        <f>F31/(C31+F31+I31+L31+O31+R31)</f>
        <v>0.38395983311412862</v>
      </c>
      <c r="E39" s="90">
        <f>I31/(C31+F31+I31+L31+O31+R31)</f>
        <v>0.38300190355624447</v>
      </c>
      <c r="F39" s="90"/>
      <c r="G39" s="61">
        <f>L31/(C31+F31+I31+L31+O31+R31)</f>
        <v>0</v>
      </c>
      <c r="H39" s="90">
        <f>O31/(C31+F31+I31+L31+O31+R31)</f>
        <v>0</v>
      </c>
      <c r="I39" s="90"/>
      <c r="J39" s="61">
        <f>R31/(C31+F31+I31+L31+O31+R31)</f>
        <v>0</v>
      </c>
    </row>
    <row r="40" spans="1:11" ht="23.25" customHeight="1" x14ac:dyDescent="0.35"/>
    <row r="41" spans="1:11" ht="23.25" customHeight="1" thickBot="1" x14ac:dyDescent="0.4"/>
    <row r="42" spans="1:11" ht="23.25" customHeight="1" thickBot="1" x14ac:dyDescent="0.4">
      <c r="B42" s="89" t="s">
        <v>14</v>
      </c>
      <c r="C42" s="89"/>
      <c r="D42" s="12">
        <v>287455.87</v>
      </c>
    </row>
    <row r="43" spans="1:11" ht="23.25" customHeight="1" x14ac:dyDescent="0.35"/>
    <row r="44" spans="1:11" ht="23.25" customHeight="1" x14ac:dyDescent="0.35">
      <c r="A44" s="49" t="s">
        <v>7</v>
      </c>
      <c r="B44" s="87" t="str">
        <f>B3</f>
        <v>Darren John Powell</v>
      </c>
      <c r="C44" s="87"/>
      <c r="D44" s="59" t="str">
        <f>E3</f>
        <v>Darren McKeever</v>
      </c>
      <c r="E44" s="87" t="str">
        <f>H3</f>
        <v>Eamonn Patrick Corrigan</v>
      </c>
      <c r="F44" s="87"/>
      <c r="G44" s="59">
        <f>K3</f>
        <v>0</v>
      </c>
      <c r="H44" s="87" t="str">
        <f>N3</f>
        <v>N/A</v>
      </c>
      <c r="I44" s="87"/>
      <c r="J44" s="59" t="str">
        <f>Q3</f>
        <v>N/A</v>
      </c>
    </row>
    <row r="45" spans="1:11" ht="23.25" customHeight="1" x14ac:dyDescent="0.35">
      <c r="A45" s="49" t="s">
        <v>71</v>
      </c>
      <c r="B45" s="84">
        <v>27783</v>
      </c>
      <c r="C45" s="83"/>
      <c r="D45" s="64">
        <v>27214</v>
      </c>
      <c r="E45" s="84">
        <v>22578</v>
      </c>
      <c r="F45" s="83"/>
      <c r="G45" s="59"/>
      <c r="H45" s="82"/>
      <c r="I45" s="83"/>
      <c r="J45" s="59"/>
    </row>
    <row r="46" spans="1:11" ht="23.25" customHeight="1" x14ac:dyDescent="0.35">
      <c r="A46" s="49" t="s">
        <v>72</v>
      </c>
      <c r="B46" s="82" t="s">
        <v>76</v>
      </c>
      <c r="C46" s="83"/>
      <c r="D46" s="59" t="s">
        <v>77</v>
      </c>
      <c r="E46" s="82" t="s">
        <v>78</v>
      </c>
      <c r="F46" s="83"/>
      <c r="G46" s="59"/>
      <c r="H46" s="82"/>
      <c r="I46" s="83"/>
      <c r="J46" s="59"/>
    </row>
    <row r="47" spans="1:11" ht="23.25" customHeight="1" x14ac:dyDescent="0.35">
      <c r="A47" s="49" t="s">
        <v>15</v>
      </c>
      <c r="B47" s="88">
        <f>B39*D42</f>
        <v>66988.216728707033</v>
      </c>
      <c r="C47" s="88"/>
      <c r="D47" s="63">
        <f>D42*D39</f>
        <v>110371.50787287665</v>
      </c>
      <c r="E47" s="88">
        <f>E39*D42</f>
        <v>110096.14539841635</v>
      </c>
      <c r="F47" s="88"/>
      <c r="G47" s="62">
        <f>G39*D42</f>
        <v>0</v>
      </c>
      <c r="H47" s="88">
        <f>H39*D42</f>
        <v>0</v>
      </c>
      <c r="I47" s="88"/>
      <c r="J47" s="62">
        <f>J39*D42</f>
        <v>0</v>
      </c>
    </row>
  </sheetData>
  <mergeCells count="27">
    <mergeCell ref="Q3:R3"/>
    <mergeCell ref="B3:C3"/>
    <mergeCell ref="E3:F3"/>
    <mergeCell ref="H3:I3"/>
    <mergeCell ref="K3:L3"/>
    <mergeCell ref="N3:O3"/>
    <mergeCell ref="B1:C1"/>
    <mergeCell ref="H44:I44"/>
    <mergeCell ref="H47:I47"/>
    <mergeCell ref="B42:C42"/>
    <mergeCell ref="B35:C35"/>
    <mergeCell ref="B44:C44"/>
    <mergeCell ref="B47:C47"/>
    <mergeCell ref="E44:F44"/>
    <mergeCell ref="E47:F47"/>
    <mergeCell ref="B38:C38"/>
    <mergeCell ref="E38:F38"/>
    <mergeCell ref="H38:I38"/>
    <mergeCell ref="B39:C39"/>
    <mergeCell ref="E39:F39"/>
    <mergeCell ref="H39:I39"/>
    <mergeCell ref="B45:C45"/>
    <mergeCell ref="B46:C46"/>
    <mergeCell ref="E45:F45"/>
    <mergeCell ref="E46:F46"/>
    <mergeCell ref="H45:I45"/>
    <mergeCell ref="H46:I46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2018-03-12T12:51:01Z</dcterms:modified>
</cp:coreProperties>
</file>