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me\Carlton James Dropbox\Adam adam@private-commercial.com\Carlton James Team Folder (copy)\Carton James P&amp;CF\Carlton James P &amp; C Ltd\CJPC Pensions\SSAS\SSAS Client Files\Carlton James Retirement fund\Member Info\Beverley Barnett\"/>
    </mc:Choice>
  </mc:AlternateContent>
  <xr:revisionPtr revIDLastSave="0" documentId="13_ncr:1_{A3E25C64-34C2-46DC-A273-FDF2C17A03CC}" xr6:coauthVersionLast="47" xr6:coauthVersionMax="47" xr10:uidLastSave="{00000000-0000-0000-0000-000000000000}"/>
  <bookViews>
    <workbookView xWindow="28690" yWindow="-110" windowWidth="29020" windowHeight="15820" xr2:uid="{2261AA7B-2BE9-4ED5-9210-D851963EF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3" i="1"/>
  <c r="I15" i="1"/>
  <c r="I9" i="1"/>
  <c r="E15" i="1"/>
  <c r="F15" i="1" s="1"/>
  <c r="H15" i="1"/>
  <c r="D15" i="1"/>
  <c r="H14" i="1"/>
  <c r="E14" i="1"/>
  <c r="F14" i="1" s="1"/>
  <c r="D14" i="1"/>
  <c r="D13" i="1"/>
  <c r="H13" i="1"/>
  <c r="E13" i="1"/>
  <c r="H12" i="1"/>
  <c r="E12" i="1"/>
  <c r="F12" i="1" s="1"/>
  <c r="D12" i="1"/>
  <c r="H11" i="1"/>
  <c r="E11" i="1"/>
  <c r="F11" i="1" s="1"/>
  <c r="D11" i="1"/>
  <c r="D10" i="1"/>
  <c r="H10" i="1" s="1"/>
  <c r="E10" i="1"/>
  <c r="F10" i="1" s="1"/>
  <c r="H9" i="1"/>
  <c r="E9" i="1"/>
  <c r="I4" i="1"/>
  <c r="I7" i="1"/>
  <c r="I3" i="1"/>
  <c r="D9" i="1"/>
  <c r="E7" i="1"/>
  <c r="E8" i="1"/>
  <c r="F8" i="1" s="1"/>
  <c r="D8" i="1"/>
  <c r="D7" i="1"/>
  <c r="D6" i="1"/>
  <c r="E6" i="1"/>
  <c r="H6" i="1"/>
  <c r="F5" i="1"/>
  <c r="E5" i="1"/>
  <c r="D5" i="1"/>
  <c r="H5" i="1" s="1"/>
  <c r="F4" i="1"/>
  <c r="E4" i="1"/>
  <c r="H4" i="1"/>
  <c r="D4" i="1"/>
  <c r="D3" i="1"/>
  <c r="F3" i="1"/>
  <c r="H3" i="1" s="1"/>
  <c r="F2" i="1"/>
  <c r="H2" i="1"/>
  <c r="D2" i="1"/>
  <c r="F13" i="1" l="1"/>
  <c r="F9" i="1"/>
  <c r="H8" i="1"/>
  <c r="F6" i="1"/>
  <c r="H7" i="1"/>
  <c r="F7" i="1"/>
  <c r="E3" i="1"/>
</calcChain>
</file>

<file path=xl/sharedStrings.xml><?xml version="1.0" encoding="utf-8"?>
<sst xmlns="http://schemas.openxmlformats.org/spreadsheetml/2006/main" count="23" uniqueCount="13">
  <si>
    <t>Date</t>
  </si>
  <si>
    <t>Event</t>
  </si>
  <si>
    <t>Value</t>
  </si>
  <si>
    <t>Rolling Balance</t>
  </si>
  <si>
    <t>Crystalised</t>
  </si>
  <si>
    <t>Balance</t>
  </si>
  <si>
    <t>Uncrystalised</t>
  </si>
  <si>
    <t>PCLS Payment</t>
  </si>
  <si>
    <t>Revaluation fund increase</t>
  </si>
  <si>
    <t>Valuation</t>
  </si>
  <si>
    <t>TPR Levy Fee</t>
  </si>
  <si>
    <t>LTA Usage (PCLS)</t>
  </si>
  <si>
    <t>Revaluation fund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</si>
</sst>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0000%"/>
    <numFmt numFmtId="165" formatCode="0.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9" fontId="2" fillId="0" borderId="2" xfId="2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/>
    <xf numFmtId="44" fontId="2" fillId="0" borderId="0" xfId="1" applyFont="1" applyBorder="1"/>
    <xf numFmtId="44" fontId="1" fillId="0" borderId="0" xfId="1" applyFont="1" applyBorder="1"/>
    <xf numFmtId="9" fontId="1" fillId="0" borderId="0" xfId="2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14" fontId="2" fillId="0" borderId="3" xfId="0" applyNumberFormat="1" applyFont="1" applyBorder="1"/>
    <xf numFmtId="0" fontId="2" fillId="0" borderId="5" xfId="0" applyFont="1" applyBorder="1"/>
    <xf numFmtId="0" fontId="2" fillId="0" borderId="4" xfId="0" applyFont="1" applyBorder="1"/>
    <xf numFmtId="164" fontId="1" fillId="0" borderId="0" xfId="2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165" fontId="0" fillId="0" borderId="0" xfId="2" applyNumberFormat="1" applyFont="1"/>
    <xf numFmtId="44" fontId="2" fillId="0" borderId="0" xfId="1" applyFont="1"/>
    <xf numFmtId="9" fontId="2" fillId="0" borderId="6" xfId="2" applyFont="1" applyFill="1" applyBorder="1" applyAlignment="1">
      <alignment horizontal="center"/>
    </xf>
    <xf numFmtId="9" fontId="0" fillId="0" borderId="0" xfId="0" applyNumberFormat="1"/>
    <xf numFmtId="14" fontId="0" fillId="0" borderId="0" xfId="0" applyNumberFormat="1"/>
    <xf numFmtId="44" fontId="1" fillId="0" borderId="0" xfId="1" applyFont="1"/>
    <xf numFmtId="164" fontId="1" fillId="0" borderId="0" xfId="2" applyNumberFormat="1" applyFont="1" applyAlignment="1">
      <alignment horizontal="center"/>
    </xf>
    <xf numFmtId="14" fontId="0" fillId="0" borderId="3" xfId="0" applyNumberFormat="1" applyBorder="1"/>
    <xf numFmtId="0" fontId="0" fillId="0" borderId="5" xfId="0" applyBorder="1"/>
    <xf numFmtId="0" fontId="0" fillId="0" borderId="4" xfId="0" applyBorder="1"/>
    <xf numFmtId="164" fontId="2" fillId="0" borderId="0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5" fontId="2" fillId="0" borderId="0" xfId="2" applyNumberFormat="1" applyFont="1"/>
    <xf numFmtId="0" fontId="0" fillId="0" borderId="0" xfId="0" applyFill="1" applyBorder="1"/>
    <xf numFmtId="44" fontId="1" fillId="0" borderId="0" xfId="1" applyFont="1" applyFill="1" applyBorder="1"/>
    <xf numFmtId="0" fontId="2" fillId="0" borderId="0" xfId="0" applyFont="1" applyFill="1" applyBorder="1"/>
    <xf numFmtId="164" fontId="2" fillId="0" borderId="0" xfId="2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0" fillId="0" borderId="0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6F2-0A3F-4C93-A6B2-B17EEDA20DA6}">
  <dimension ref="A1:I15"/>
  <sheetViews>
    <sheetView tabSelected="1" workbookViewId="0">
      <selection activeCell="E15" sqref="E15"/>
    </sheetView>
  </sheetViews>
  <sheetFormatPr defaultRowHeight="14.5" x14ac:dyDescent="0.35"/>
  <cols>
    <col min="1" max="1" width="10.453125" bestFit="1" customWidth="1"/>
    <col min="2" max="2" width="29.08984375" customWidth="1"/>
    <col min="3" max="3" width="12.1796875" bestFit="1" customWidth="1"/>
    <col min="4" max="4" width="14.6328125" bestFit="1" customWidth="1"/>
    <col min="5" max="5" width="23.08984375" bestFit="1" customWidth="1"/>
    <col min="6" max="6" width="12.08984375" bestFit="1" customWidth="1"/>
    <col min="7" max="7" width="12" bestFit="1" customWidth="1"/>
    <col min="8" max="8" width="12.08984375" bestFit="1" customWidth="1"/>
    <col min="9" max="9" width="15" bestFit="1" customWidth="1"/>
  </cols>
  <sheetData>
    <row r="1" spans="1:9" ht="15" thickBot="1" x14ac:dyDescent="0.4">
      <c r="A1" s="1" t="s">
        <v>0</v>
      </c>
      <c r="B1" s="1" t="s">
        <v>1</v>
      </c>
      <c r="C1" s="2" t="s">
        <v>2</v>
      </c>
      <c r="D1" s="2" t="s">
        <v>3</v>
      </c>
      <c r="E1" s="3" t="s">
        <v>6</v>
      </c>
      <c r="F1" s="4" t="s">
        <v>5</v>
      </c>
      <c r="G1" s="3" t="s">
        <v>4</v>
      </c>
      <c r="H1" s="3" t="s">
        <v>5</v>
      </c>
      <c r="I1" s="18" t="s">
        <v>11</v>
      </c>
    </row>
    <row r="2" spans="1:9" x14ac:dyDescent="0.35">
      <c r="A2" s="20">
        <v>44551</v>
      </c>
      <c r="B2" t="s">
        <v>9</v>
      </c>
      <c r="C2" s="8">
        <v>309644.87</v>
      </c>
      <c r="D2" s="8">
        <f>C2</f>
        <v>309644.87</v>
      </c>
      <c r="E2" s="9">
        <v>0</v>
      </c>
      <c r="F2" s="10">
        <f>D2*E2</f>
        <v>0</v>
      </c>
      <c r="G2" s="9">
        <v>1</v>
      </c>
      <c r="H2" s="10">
        <f>D2*G2</f>
        <v>309644.87</v>
      </c>
      <c r="I2" s="19"/>
    </row>
    <row r="3" spans="1:9" s="6" customFormat="1" x14ac:dyDescent="0.35">
      <c r="A3" s="5">
        <v>44551</v>
      </c>
      <c r="B3" s="6" t="s">
        <v>7</v>
      </c>
      <c r="C3" s="17">
        <v>-3000</v>
      </c>
      <c r="D3" s="7">
        <f>D2+C3</f>
        <v>306644.87</v>
      </c>
      <c r="E3" s="26">
        <f>F3/D3</f>
        <v>0.96086678378151247</v>
      </c>
      <c r="F3" s="15">
        <f>D3-12000</f>
        <v>294644.87</v>
      </c>
      <c r="G3" s="26">
        <v>3.875407334E-2</v>
      </c>
      <c r="H3" s="15">
        <f>D3-F3</f>
        <v>12000</v>
      </c>
      <c r="I3" s="28">
        <f>((H3/1073100))</f>
        <v>1.1182555213866369E-2</v>
      </c>
    </row>
    <row r="4" spans="1:9" s="6" customFormat="1" x14ac:dyDescent="0.35">
      <c r="A4" s="5">
        <v>44586</v>
      </c>
      <c r="B4" s="6" t="s">
        <v>7</v>
      </c>
      <c r="C4" s="17">
        <v>-4500</v>
      </c>
      <c r="D4" s="7">
        <f>D3+C4</f>
        <v>302144.87</v>
      </c>
      <c r="E4" s="27">
        <f t="shared" ref="E4:E9" si="0">100%-G4</f>
        <v>0.90070988131999996</v>
      </c>
      <c r="F4" s="15">
        <f t="shared" ref="F4:F15" si="1">E4*D4</f>
        <v>272144.86999914679</v>
      </c>
      <c r="G4" s="26">
        <v>9.9290118679999997E-2</v>
      </c>
      <c r="H4" s="15">
        <f>D4*G4</f>
        <v>30000.000000853172</v>
      </c>
      <c r="I4" s="28">
        <f>((H4/1073100))</f>
        <v>2.7956388035460973E-2</v>
      </c>
    </row>
    <row r="5" spans="1:9" x14ac:dyDescent="0.35">
      <c r="A5" s="20">
        <v>44565</v>
      </c>
      <c r="B5" t="s">
        <v>10</v>
      </c>
      <c r="C5" s="21">
        <v>-4</v>
      </c>
      <c r="D5" s="8">
        <f>D4+C5</f>
        <v>302140.87</v>
      </c>
      <c r="E5" s="22">
        <f t="shared" si="0"/>
        <v>0.90070988131999996</v>
      </c>
      <c r="F5" s="10">
        <f t="shared" si="1"/>
        <v>272141.26715962152</v>
      </c>
      <c r="G5" s="14">
        <v>9.9290118679999997E-2</v>
      </c>
      <c r="H5" s="10">
        <f>D5*G5</f>
        <v>29999.602840378451</v>
      </c>
      <c r="I5" s="16"/>
    </row>
    <row r="6" spans="1:9" x14ac:dyDescent="0.35">
      <c r="A6" s="23">
        <v>44741</v>
      </c>
      <c r="B6" s="24" t="s">
        <v>8</v>
      </c>
      <c r="C6" s="21">
        <v>9190.2999999999993</v>
      </c>
      <c r="D6" s="8">
        <f>D5+C6</f>
        <v>311331.17</v>
      </c>
      <c r="E6" s="22">
        <f t="shared" si="0"/>
        <v>0.90070988131999996</v>
      </c>
      <c r="F6" s="10">
        <f t="shared" si="1"/>
        <v>280419.06118191674</v>
      </c>
      <c r="G6" s="14">
        <v>9.9290118679999997E-2</v>
      </c>
      <c r="H6" s="10">
        <f>D6*G6</f>
        <v>30912.108818083252</v>
      </c>
      <c r="I6" s="16"/>
    </row>
    <row r="7" spans="1:9" s="6" customFormat="1" x14ac:dyDescent="0.35">
      <c r="A7" s="11">
        <v>44741</v>
      </c>
      <c r="B7" s="13" t="s">
        <v>7</v>
      </c>
      <c r="C7" s="17">
        <v>-2000</v>
      </c>
      <c r="D7" s="7">
        <f>D6+C7</f>
        <v>309331.17</v>
      </c>
      <c r="E7" s="27">
        <f t="shared" si="0"/>
        <v>0.87420566119999998</v>
      </c>
      <c r="F7" s="15">
        <f t="shared" si="1"/>
        <v>270419.05999961961</v>
      </c>
      <c r="G7" s="26">
        <v>0.12579433879999999</v>
      </c>
      <c r="H7" s="15">
        <f>D7*G7</f>
        <v>38912.110000380388</v>
      </c>
      <c r="I7" s="28">
        <f t="shared" ref="I7:I9" si="2">((H7/1073100))</f>
        <v>3.6261401547274613E-2</v>
      </c>
    </row>
    <row r="8" spans="1:9" x14ac:dyDescent="0.35">
      <c r="A8" s="23">
        <v>44755</v>
      </c>
      <c r="B8" s="25" t="s">
        <v>8</v>
      </c>
      <c r="C8" s="21">
        <v>3724.95</v>
      </c>
      <c r="D8" s="8">
        <f t="shared" ref="D8" si="3">D7+C8</f>
        <v>313056.12</v>
      </c>
      <c r="E8" s="22">
        <f t="shared" si="0"/>
        <v>0.87420566119999998</v>
      </c>
      <c r="F8" s="10">
        <f t="shared" si="1"/>
        <v>273675.43237730651</v>
      </c>
      <c r="G8" s="14">
        <v>0.12579433879999999</v>
      </c>
      <c r="H8" s="10">
        <f t="shared" ref="H8" si="4">D8*G8</f>
        <v>39380.687622693455</v>
      </c>
      <c r="I8" s="16"/>
    </row>
    <row r="9" spans="1:9" s="6" customFormat="1" x14ac:dyDescent="0.35">
      <c r="A9" s="11">
        <v>44767</v>
      </c>
      <c r="B9" s="12" t="s">
        <v>7</v>
      </c>
      <c r="C9" s="17">
        <v>-1500</v>
      </c>
      <c r="D9" s="7">
        <f>D8+C9</f>
        <v>311556.12</v>
      </c>
      <c r="E9" s="27">
        <f>100%-G9</f>
        <v>0.8543418438</v>
      </c>
      <c r="F9" s="15">
        <f t="shared" si="1"/>
        <v>266175.43000797404</v>
      </c>
      <c r="G9" s="26">
        <v>0.1456581562</v>
      </c>
      <c r="H9" s="15">
        <f>D9*G9</f>
        <v>45380.689992025946</v>
      </c>
      <c r="I9" s="28">
        <f>((H9/1073100))</f>
        <v>4.2289339289931921E-2</v>
      </c>
    </row>
    <row r="10" spans="1:9" x14ac:dyDescent="0.35">
      <c r="A10" s="20">
        <v>44866</v>
      </c>
      <c r="B10" s="29" t="s">
        <v>8</v>
      </c>
      <c r="C10" s="30">
        <v>6825.61</v>
      </c>
      <c r="D10" s="7">
        <f>D9+C10</f>
        <v>318381.73</v>
      </c>
      <c r="E10" s="27">
        <f>100%-G10</f>
        <v>0.8543418438</v>
      </c>
      <c r="F10" s="15">
        <f t="shared" si="1"/>
        <v>272006.83424043376</v>
      </c>
      <c r="G10" s="26">
        <v>0.1456581562</v>
      </c>
      <c r="H10" s="15">
        <f>D10*G10</f>
        <v>46374.895759566221</v>
      </c>
      <c r="I10" s="28"/>
    </row>
    <row r="11" spans="1:9" x14ac:dyDescent="0.35">
      <c r="A11" s="5">
        <v>44866</v>
      </c>
      <c r="B11" s="31" t="s">
        <v>7</v>
      </c>
      <c r="C11" s="17">
        <v>-3500</v>
      </c>
      <c r="D11" s="7">
        <f>D10+C11</f>
        <v>314881.73</v>
      </c>
      <c r="E11" s="27">
        <f>100%-G11</f>
        <v>0.80826166069999994</v>
      </c>
      <c r="F11" s="15">
        <f t="shared" si="1"/>
        <v>254506.83001388898</v>
      </c>
      <c r="G11" s="32">
        <v>0.1917383393</v>
      </c>
      <c r="H11" s="33">
        <f>D11*G11</f>
        <v>60374.899986110984</v>
      </c>
      <c r="I11" s="28">
        <f t="shared" ref="I11:I15" si="5">((H11/1073100))</f>
        <v>5.6262137718862161E-2</v>
      </c>
    </row>
    <row r="12" spans="1:9" x14ac:dyDescent="0.35">
      <c r="A12" s="20">
        <v>45020</v>
      </c>
      <c r="B12" s="29" t="s">
        <v>12</v>
      </c>
      <c r="C12" s="34">
        <v>-14816.37</v>
      </c>
      <c r="D12" s="7">
        <f>D11+C12</f>
        <v>300065.36</v>
      </c>
      <c r="E12" s="27">
        <f>100%-G12</f>
        <v>0.80826166069999994</v>
      </c>
      <c r="F12" s="15">
        <f t="shared" si="1"/>
        <v>242531.32619214331</v>
      </c>
      <c r="G12" s="32">
        <v>0.1917383393</v>
      </c>
      <c r="H12" s="33">
        <f>D12*G12</f>
        <v>57534.033807856649</v>
      </c>
      <c r="I12" s="28"/>
    </row>
    <row r="13" spans="1:9" x14ac:dyDescent="0.35">
      <c r="A13" s="5">
        <v>45022</v>
      </c>
      <c r="B13" s="31" t="s">
        <v>7</v>
      </c>
      <c r="C13" s="17">
        <v>-2500</v>
      </c>
      <c r="D13" s="7">
        <f>D12+C13</f>
        <v>297565.36</v>
      </c>
      <c r="E13" s="27">
        <f>100%-G13</f>
        <v>0.77304471860000001</v>
      </c>
      <c r="F13" s="15">
        <f t="shared" si="1"/>
        <v>230031.32998630768</v>
      </c>
      <c r="G13" s="32">
        <v>0.22695528139999999</v>
      </c>
      <c r="H13" s="33">
        <f>D13*G13</f>
        <v>67534.030013692303</v>
      </c>
      <c r="I13" s="28">
        <f t="shared" si="5"/>
        <v>6.2933584953585225E-2</v>
      </c>
    </row>
    <row r="14" spans="1:9" x14ac:dyDescent="0.35">
      <c r="A14" s="20">
        <v>45070</v>
      </c>
      <c r="B14" s="29" t="s">
        <v>12</v>
      </c>
      <c r="C14" s="34">
        <v>-197.52</v>
      </c>
      <c r="D14" s="7">
        <f>D13+C14</f>
        <v>297367.83999999997</v>
      </c>
      <c r="E14" s="27">
        <f>100%-G14</f>
        <v>0.77304471860000001</v>
      </c>
      <c r="F14" s="15">
        <f t="shared" si="1"/>
        <v>229878.63819348981</v>
      </c>
      <c r="G14" s="32">
        <v>0.22695528139999999</v>
      </c>
      <c r="H14" s="33">
        <f>D14*G14</f>
        <v>67489.201806510158</v>
      </c>
      <c r="I14" s="28"/>
    </row>
    <row r="15" spans="1:9" x14ac:dyDescent="0.35">
      <c r="A15" s="5">
        <v>45070</v>
      </c>
      <c r="B15" s="31" t="s">
        <v>7</v>
      </c>
      <c r="C15" s="17">
        <v>-2500</v>
      </c>
      <c r="D15" s="7">
        <f>D14+C15</f>
        <v>294867.83999999997</v>
      </c>
      <c r="E15" s="27">
        <f>100%-G15</f>
        <v>0.73720701450000004</v>
      </c>
      <c r="F15" s="33">
        <f t="shared" si="1"/>
        <v>217378.63999846365</v>
      </c>
      <c r="G15" s="32">
        <v>0.26279298550000002</v>
      </c>
      <c r="H15" s="33">
        <f>D15*G15</f>
        <v>77489.200001536316</v>
      </c>
      <c r="I15" s="28">
        <f t="shared" si="5"/>
        <v>7.2210604791292807E-2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Holmes</dc:creator>
  <cp:lastModifiedBy>Adam Holmes</cp:lastModifiedBy>
  <dcterms:created xsi:type="dcterms:W3CDTF">2022-07-14T12:23:07Z</dcterms:created>
  <dcterms:modified xsi:type="dcterms:W3CDTF">2023-07-06T12:37:40Z</dcterms:modified>
</cp:coreProperties>
</file>