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B\Barclay Media Pension Scheme\Outbound\"/>
    </mc:Choice>
  </mc:AlternateContent>
  <bookViews>
    <workbookView xWindow="0" yWindow="0" windowWidth="19200" windowHeight="6940" xr2:uid="{D509F87D-8031-4DBE-A511-6E8C893E7DC5}"/>
  </bookViews>
  <sheets>
    <sheet name="Sheet1" sheetId="1" r:id="rId1"/>
  </sheets>
  <externalReferences>
    <externalReference r:id="rId2"/>
  </externalReferences>
  <definedNames>
    <definedName name="fpdate" localSheetId="0">Sheet1!$C$11</definedName>
    <definedName name="months_per_period" localSheetId="0">Sheet1!$C$19</definedName>
    <definedName name="nper" localSheetId="0">Sheet1!$C$20</definedName>
    <definedName name="payment" localSheetId="0">Sheet1!$C$23</definedName>
    <definedName name="periods_per_year" localSheetId="0">[1]Schedule!$D$16</definedName>
    <definedName name="pmtType" localSheetId="0">Sheet1!$C$18</definedName>
    <definedName name="rate" localSheetId="0">Sheet1!$G$8</definedName>
    <definedName name="roundOpt" localSheetId="0">Sheet1!$C$21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1" l="1"/>
  <c r="C49" i="1"/>
  <c r="C43" i="1"/>
  <c r="C36" i="1"/>
  <c r="H2" i="1" l="1"/>
  <c r="I2" i="1" s="1"/>
  <c r="J2" i="1" s="1"/>
</calcChain>
</file>

<file path=xl/sharedStrings.xml><?xml version="1.0" encoding="utf-8"?>
<sst xmlns="http://schemas.openxmlformats.org/spreadsheetml/2006/main" count="45" uniqueCount="16">
  <si>
    <t>Total amount outstanding at the end of the period</t>
  </si>
  <si>
    <t>Total amount of any loans made</t>
  </si>
  <si>
    <t>Total amount of any loans repaid</t>
  </si>
  <si>
    <t>Total amount of interest received</t>
  </si>
  <si>
    <t>2010/11</t>
  </si>
  <si>
    <t>Outstanding Loans</t>
  </si>
  <si>
    <t>2012/13</t>
  </si>
  <si>
    <t>2013/14</t>
  </si>
  <si>
    <t>2014/15</t>
  </si>
  <si>
    <t>2009/10</t>
  </si>
  <si>
    <t>ACTUAL AMOUNT</t>
  </si>
  <si>
    <t>INCORRECT</t>
  </si>
  <si>
    <t>2011/12</t>
  </si>
  <si>
    <t>2015/16</t>
  </si>
  <si>
    <t>REPAID BACK = 14106</t>
  </si>
  <si>
    <t>NEW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</si>
</sst>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8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rgb="FF009966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9966"/>
      </top>
      <bottom style="medium">
        <color rgb="FF00996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2" borderId="0" xfId="0" applyFont="1" applyFill="1" applyAlignment="1">
      <alignment vertical="center" wrapText="1"/>
    </xf>
    <xf numFmtId="6" fontId="0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 applyProtection="1">
      <alignment horizontal="center"/>
    </xf>
    <xf numFmtId="168" fontId="2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4" fontId="2" fillId="0" borderId="2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right"/>
    </xf>
  </cellXfs>
  <cellStyles count="1">
    <cellStyle name="Normal" xfId="0" builtinId="0"/>
  </cellStyles>
  <dxfs count="1">
    <dxf>
      <border>
        <bottom style="thin">
          <color indexed="55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oan-amortization-schedule_2012%20lo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"/>
      <sheetName val="Payment_Opt1"/>
      <sheetName val="Payment_Opt2"/>
      <sheetName val="Help"/>
      <sheetName val="©"/>
    </sheetNames>
    <sheetDataSet>
      <sheetData sheetId="0">
        <row r="16">
          <cell r="D1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2431-ADCF-43C9-B58C-7780F33BAE7B}">
  <dimension ref="A1:J50"/>
  <sheetViews>
    <sheetView tabSelected="1" topLeftCell="A34" workbookViewId="0">
      <selection activeCell="C50" sqref="C50"/>
    </sheetView>
  </sheetViews>
  <sheetFormatPr defaultColWidth="29.1796875" defaultRowHeight="14.5" x14ac:dyDescent="0.35"/>
  <cols>
    <col min="1" max="16384" width="29.1796875" style="1"/>
  </cols>
  <sheetData>
    <row r="1" spans="1:10" x14ac:dyDescent="0.35">
      <c r="A1" s="1" t="s">
        <v>9</v>
      </c>
      <c r="C1" s="1" t="s">
        <v>10</v>
      </c>
    </row>
    <row r="2" spans="1:10" ht="29" x14ac:dyDescent="0.35">
      <c r="A2" s="2" t="s">
        <v>0</v>
      </c>
      <c r="B2" s="3">
        <v>21589</v>
      </c>
      <c r="C2" s="5">
        <v>21776</v>
      </c>
      <c r="D2" s="6"/>
      <c r="E2" s="7"/>
      <c r="F2" s="8"/>
      <c r="G2" s="9"/>
      <c r="H2" s="9">
        <f t="shared" ref="H2" si="0">IF(C2="","",IF(AND(C2=1,pmtType=1),0,IF(roundOpt,ROUND(rate*J1,2),rate*J1)))</f>
        <v>0</v>
      </c>
      <c r="I2" s="9">
        <f t="shared" ref="I2" si="1">IF(C2="","",E2-H2+F2)</f>
        <v>0</v>
      </c>
      <c r="J2" s="9">
        <f t="shared" ref="J2" si="2">IF(C2="","",J1-I2)</f>
        <v>0</v>
      </c>
    </row>
    <row r="3" spans="1:10" x14ac:dyDescent="0.35">
      <c r="A3" s="2" t="s">
        <v>1</v>
      </c>
      <c r="B3" s="3">
        <v>23900</v>
      </c>
    </row>
    <row r="4" spans="1:10" x14ac:dyDescent="0.35">
      <c r="A4" s="2" t="s">
        <v>2</v>
      </c>
      <c r="B4" s="3">
        <v>2310</v>
      </c>
    </row>
    <row r="5" spans="1:10" x14ac:dyDescent="0.35">
      <c r="A5" s="2" t="s">
        <v>3</v>
      </c>
      <c r="B5" s="3">
        <v>172</v>
      </c>
    </row>
    <row r="8" spans="1:10" x14ac:dyDescent="0.35">
      <c r="A8" s="2" t="s">
        <v>4</v>
      </c>
    </row>
    <row r="9" spans="1:10" ht="29" x14ac:dyDescent="0.35">
      <c r="A9" s="2" t="s">
        <v>0</v>
      </c>
      <c r="B9" s="3">
        <v>16917</v>
      </c>
      <c r="C9" s="1">
        <v>17138</v>
      </c>
    </row>
    <row r="10" spans="1:10" x14ac:dyDescent="0.35">
      <c r="A10" s="2" t="s">
        <v>1</v>
      </c>
      <c r="B10" s="3">
        <v>0</v>
      </c>
    </row>
    <row r="11" spans="1:10" x14ac:dyDescent="0.35">
      <c r="A11" s="2" t="s">
        <v>2</v>
      </c>
      <c r="B11" s="3">
        <v>4673</v>
      </c>
    </row>
    <row r="12" spans="1:10" x14ac:dyDescent="0.35">
      <c r="A12" s="2" t="s">
        <v>3</v>
      </c>
      <c r="B12" s="3">
        <v>291</v>
      </c>
    </row>
    <row r="14" spans="1:10" ht="15" thickBot="1" x14ac:dyDescent="0.4">
      <c r="A14" s="2" t="s">
        <v>12</v>
      </c>
    </row>
    <row r="15" spans="1:10" ht="15" thickBot="1" x14ac:dyDescent="0.4">
      <c r="A15" s="4" t="s">
        <v>5</v>
      </c>
    </row>
    <row r="16" spans="1:10" ht="29" x14ac:dyDescent="0.35">
      <c r="A16" s="2" t="s">
        <v>0</v>
      </c>
      <c r="B16" s="3">
        <v>12173</v>
      </c>
      <c r="C16" s="1">
        <v>12431</v>
      </c>
    </row>
    <row r="17" spans="1:4" x14ac:dyDescent="0.35">
      <c r="A17" s="2" t="s">
        <v>1</v>
      </c>
      <c r="B17" s="3">
        <v>0</v>
      </c>
    </row>
    <row r="18" spans="1:4" x14ac:dyDescent="0.35">
      <c r="A18" s="2" t="s">
        <v>2</v>
      </c>
      <c r="B18" s="3">
        <v>4743</v>
      </c>
    </row>
    <row r="19" spans="1:4" x14ac:dyDescent="0.35">
      <c r="A19" s="2" t="s">
        <v>3</v>
      </c>
      <c r="B19" s="3">
        <v>221</v>
      </c>
    </row>
    <row r="21" spans="1:4" ht="15" thickBot="1" x14ac:dyDescent="0.4">
      <c r="A21" s="2" t="s">
        <v>6</v>
      </c>
    </row>
    <row r="22" spans="1:4" ht="15" thickBot="1" x14ac:dyDescent="0.4">
      <c r="A22" s="4" t="s">
        <v>5</v>
      </c>
      <c r="C22" s="1" t="s">
        <v>14</v>
      </c>
    </row>
    <row r="23" spans="1:4" ht="29" x14ac:dyDescent="0.35">
      <c r="A23" s="2" t="s">
        <v>0</v>
      </c>
      <c r="B23" s="3">
        <v>19928</v>
      </c>
      <c r="C23" s="1">
        <v>21008</v>
      </c>
      <c r="D23" s="1" t="s">
        <v>15</v>
      </c>
    </row>
    <row r="24" spans="1:4" x14ac:dyDescent="0.35">
      <c r="A24" s="2" t="s">
        <v>1</v>
      </c>
      <c r="B24" s="3">
        <v>22061</v>
      </c>
      <c r="C24" s="1" t="s">
        <v>11</v>
      </c>
    </row>
    <row r="25" spans="1:4" x14ac:dyDescent="0.35">
      <c r="A25" s="2" t="s">
        <v>2</v>
      </c>
      <c r="B25" s="3">
        <v>13102</v>
      </c>
    </row>
    <row r="26" spans="1:4" x14ac:dyDescent="0.35">
      <c r="A26" s="2" t="s">
        <v>3</v>
      </c>
      <c r="B26" s="3">
        <v>241</v>
      </c>
    </row>
    <row r="28" spans="1:4" ht="15" thickBot="1" x14ac:dyDescent="0.4">
      <c r="A28" s="2" t="s">
        <v>7</v>
      </c>
    </row>
    <row r="29" spans="1:4" ht="15" thickBot="1" x14ac:dyDescent="0.4">
      <c r="A29" s="4" t="s">
        <v>5</v>
      </c>
      <c r="C29" s="1">
        <v>21424</v>
      </c>
    </row>
    <row r="30" spans="1:4" ht="29" x14ac:dyDescent="0.35">
      <c r="A30" s="2" t="s">
        <v>0</v>
      </c>
      <c r="B30" s="3">
        <v>21661</v>
      </c>
    </row>
    <row r="31" spans="1:4" x14ac:dyDescent="0.35">
      <c r="A31" s="2" t="s">
        <v>1</v>
      </c>
      <c r="B31" s="3">
        <v>4961</v>
      </c>
      <c r="D31" s="1" t="s">
        <v>15</v>
      </c>
    </row>
    <row r="32" spans="1:4" x14ac:dyDescent="0.35">
      <c r="A32" s="2" t="s">
        <v>2</v>
      </c>
      <c r="B32" s="3">
        <v>3229</v>
      </c>
    </row>
    <row r="33" spans="1:4" x14ac:dyDescent="0.35">
      <c r="A33" s="2" t="s">
        <v>3</v>
      </c>
      <c r="B33" s="3">
        <v>208</v>
      </c>
    </row>
    <row r="34" spans="1:4" x14ac:dyDescent="0.35">
      <c r="C34" s="1">
        <v>18308</v>
      </c>
    </row>
    <row r="35" spans="1:4" ht="15" thickBot="1" x14ac:dyDescent="0.4">
      <c r="A35" s="2" t="s">
        <v>8</v>
      </c>
    </row>
    <row r="36" spans="1:4" ht="15" thickBot="1" x14ac:dyDescent="0.4">
      <c r="A36" s="4" t="s">
        <v>5</v>
      </c>
      <c r="C36" s="1">
        <f>C34*1.015</f>
        <v>18582.62</v>
      </c>
    </row>
    <row r="37" spans="1:4" ht="29" x14ac:dyDescent="0.35">
      <c r="A37" s="2" t="s">
        <v>0</v>
      </c>
      <c r="B37" s="3">
        <v>20938</v>
      </c>
    </row>
    <row r="38" spans="1:4" x14ac:dyDescent="0.35">
      <c r="A38" s="2" t="s">
        <v>1</v>
      </c>
      <c r="B38" s="3">
        <v>0</v>
      </c>
    </row>
    <row r="39" spans="1:4" x14ac:dyDescent="0.35">
      <c r="A39" s="2" t="s">
        <v>2</v>
      </c>
      <c r="B39" s="3">
        <v>1146</v>
      </c>
    </row>
    <row r="40" spans="1:4" x14ac:dyDescent="0.35">
      <c r="A40" s="2" t="s">
        <v>3</v>
      </c>
      <c r="B40" s="3">
        <v>63</v>
      </c>
    </row>
    <row r="42" spans="1:4" ht="15" thickBot="1" x14ac:dyDescent="0.4">
      <c r="A42" s="2" t="s">
        <v>13</v>
      </c>
      <c r="C42" s="1">
        <v>20777</v>
      </c>
    </row>
    <row r="43" spans="1:4" ht="15" thickBot="1" x14ac:dyDescent="0.4">
      <c r="A43" s="4" t="s">
        <v>5</v>
      </c>
      <c r="C43" s="1">
        <f>C42*1.015</f>
        <v>21088.654999999999</v>
      </c>
    </row>
    <row r="44" spans="1:4" ht="29" x14ac:dyDescent="0.35">
      <c r="A44" s="2" t="s">
        <v>0</v>
      </c>
      <c r="B44" s="3">
        <v>20106</v>
      </c>
    </row>
    <row r="45" spans="1:4" x14ac:dyDescent="0.35">
      <c r="A45" s="2" t="s">
        <v>1</v>
      </c>
      <c r="B45" s="3">
        <v>0</v>
      </c>
    </row>
    <row r="46" spans="1:4" x14ac:dyDescent="0.35">
      <c r="A46" s="2" t="s">
        <v>2</v>
      </c>
      <c r="B46" s="3">
        <v>832</v>
      </c>
    </row>
    <row r="47" spans="1:4" x14ac:dyDescent="0.35">
      <c r="A47" s="2" t="s">
        <v>3</v>
      </c>
      <c r="B47" s="3">
        <v>314</v>
      </c>
      <c r="D47" s="1">
        <v>314</v>
      </c>
    </row>
    <row r="48" spans="1:4" x14ac:dyDescent="0.35">
      <c r="D48" s="1">
        <v>832</v>
      </c>
    </row>
    <row r="49" spans="3:4" x14ac:dyDescent="0.35">
      <c r="C49" s="1">
        <f>C43-D47-D48</f>
        <v>19942.654999999999</v>
      </c>
      <c r="D49" s="1">
        <v>-52</v>
      </c>
    </row>
    <row r="50" spans="3:4" x14ac:dyDescent="0.35">
      <c r="C50" s="1">
        <f>C49*1.0125</f>
        <v>20191.938187499996</v>
      </c>
    </row>
  </sheetData>
  <conditionalFormatting sqref="C2:J2">
    <cfRule type="expression" dxfId="0" priority="1" stopIfTrue="1">
      <formula>MOD($A2,periods_per_year)=0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Sheet1</vt:lpstr>
      <vt:lpstr>Sheet1!fpdate</vt:lpstr>
      <vt:lpstr>Sheet1!months_per_period</vt:lpstr>
      <vt:lpstr>Sheet1!nper</vt:lpstr>
      <vt:lpstr>Sheet1!payment</vt:lpstr>
      <vt:lpstr>Sheet1!pmtType</vt:lpstr>
      <vt:lpstr>Sheet1!rate</vt:lpstr>
      <vt:lpstr>Sheet1!roundOpt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2017-11-25T15:16:36Z</dcterms:created>
  <dcterms:modified xsi:type="dcterms:W3CDTF">2017-11-25T17:53:49Z</dcterms:modified>
</cp:coreProperties>
</file>